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'учебный'!$A$68</definedName>
    <definedName name="_ftnref1" localSheetId="0">'учебный'!$BF$2</definedName>
  </definedNames>
  <calcPr fullCalcOnLoad="1" refMode="R1C1"/>
</workbook>
</file>

<file path=xl/sharedStrings.xml><?xml version="1.0" encoding="utf-8"?>
<sst xmlns="http://schemas.openxmlformats.org/spreadsheetml/2006/main" count="397" uniqueCount="194">
  <si>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</si>
  <si>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</si>
  <si>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</si>
  <si>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</si>
  <si>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</si>
  <si>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</si>
  <si>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</si>
  <si>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</si>
  <si>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</si>
  <si>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</si>
  <si>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</si>
  <si>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</si>
  <si>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</si>
  <si>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</si>
  <si>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</si>
  <si>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</si>
  <si>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</si>
  <si>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</si>
  <si>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</si>
  <si>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</si>
  <si>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</si>
  <si>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</si>
  <si>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</si>
  <si>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</si>
  <si>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</si>
  <si>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</si>
  <si>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</si>
  <si>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</si>
  <si>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</si>
  <si>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</si>
  <si>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</si>
  <si>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</si>
  <si>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</si>
  <si>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</si>
  <si>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</si>
  <si>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</si>
  <si>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</si>
  <si>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</si>
  <si>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</si>
  <si>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</si>
  <si>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</si>
  <si>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</si>
  <si>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</si>
  <si>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</si>
  <si>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</si>
  <si>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</si>
  <si>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</si>
  <si>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</si>
  <si>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</si>
  <si>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</si>
  <si>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</si>
  <si>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</si>
  <si>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</si>
  <si>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</si>
  <si>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</si>
  <si>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</si>
  <si>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</si>
  <si>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</si>
  <si>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</si>
  <si>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</si>
  <si>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</si>
  <si>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</si>
  <si>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</si>
  <si>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</si>
  <si>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</si>
  <si>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</si>
  <si>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</si>
  <si>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</si>
  <si>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</si>
  <si>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</si>
  <si>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</si>
  <si>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</si>
  <si>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</si>
  <si>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</si>
  <si>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</si>
  <si>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</si>
  <si>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</si>
  <si>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</si>
  <si>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</si>
  <si>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</si>
  <si>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</si>
  <si>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</si>
  <si>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</si>
  <si>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</si>
  <si>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</si>
  <si>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</si>
  <si>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</si>
  <si>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</si>
  <si>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история</t>
  </si>
  <si>
    <t>ОГСЭ.02</t>
  </si>
  <si>
    <t>ЕН.01</t>
  </si>
  <si>
    <t>П. 00</t>
  </si>
  <si>
    <t>МДК.01.01</t>
  </si>
  <si>
    <t>МДК.01.02</t>
  </si>
  <si>
    <t>МДК.02.01</t>
  </si>
  <si>
    <t>ПП. 01</t>
  </si>
  <si>
    <t>ПМ.03</t>
  </si>
  <si>
    <t>МДК.03.01</t>
  </si>
  <si>
    <t>ПП.03</t>
  </si>
  <si>
    <t>ОГСЭ.04</t>
  </si>
  <si>
    <t>Основы философии</t>
  </si>
  <si>
    <t>Безопасность жизнедеятельности</t>
  </si>
  <si>
    <t>МДК.01.03</t>
  </si>
  <si>
    <t>УП.01</t>
  </si>
  <si>
    <t>МДК.02.02</t>
  </si>
  <si>
    <t>МДК.03.02</t>
  </si>
  <si>
    <t>ПМ.05</t>
  </si>
  <si>
    <t>МДК.05.01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</si>
  <si>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</si>
  <si>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</si>
  <si>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</si>
  <si>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</si>
  <si>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</si>
  <si>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</si>
  <si>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ОП.08</t>
  </si>
  <si>
    <t>ОП.09</t>
  </si>
  <si>
    <t>ОП.10</t>
  </si>
  <si>
    <t>Правовое обеспечение профессиональной деятельности</t>
  </si>
  <si>
    <t>Учебная практика</t>
  </si>
  <si>
    <t>Производственная практика по профилю специальности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</si>
  <si>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</si>
  <si>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</si>
  <si>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</si>
  <si>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</si>
  <si>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</si>
  <si>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Особенности ведения бухгалтерского учета в различных отраслях экономики</t>
  </si>
  <si>
    <t>ПМ.07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</si>
  <si>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</si>
  <si>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</si>
  <si>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</si>
  <si>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</si>
  <si>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</si>
  <si>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</si>
  <si>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</si>
  <si>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Бухгалтерский учет в сельском хозяйстве</t>
  </si>
  <si>
    <t>МДК.07.04</t>
  </si>
  <si>
    <t>МДК.07.05</t>
  </si>
  <si>
    <t>Практикум по автоматизации бухгалтерского учета в отраслях экономики</t>
  </si>
  <si>
    <t>МДК.07.06</t>
  </si>
  <si>
    <t>УП.07</t>
  </si>
  <si>
    <t>ОГСЭ.03</t>
  </si>
  <si>
    <t>ОГСЭ.05</t>
  </si>
  <si>
    <t xml:space="preserve">ЕН.02 </t>
  </si>
  <si>
    <t>Правовое регулирование страховых выплат и страховое мошенничество</t>
  </si>
  <si>
    <t>Оценка ущерба и страхового возмещения</t>
  </si>
  <si>
    <t>МДК.04.03</t>
  </si>
  <si>
    <t>УП.05</t>
  </si>
  <si>
    <t>Выполнение работ по профессии 20034 Агент страховой</t>
  </si>
  <si>
    <t>Физическая культура</t>
  </si>
  <si>
    <t>Элементы высшей математики</t>
  </si>
  <si>
    <t>ЕН.03</t>
  </si>
  <si>
    <t>Теория вероятностей и математическая статистика</t>
  </si>
  <si>
    <t>ПП.02</t>
  </si>
  <si>
    <t>Участие в интеграции программных модулей</t>
  </si>
  <si>
    <t>Технологии разработки программного обеспечения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</si>
  <si>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</si>
  <si>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</si>
  <si>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</si>
  <si>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Метрология, стандартизация, сертификация и техническое документоведение</t>
  </si>
  <si>
    <t>Устройство и функционирование информационной системы</t>
  </si>
  <si>
    <t>Основы алгоритмизации и программирования</t>
  </si>
  <si>
    <t>Основы проектирования баз данных</t>
  </si>
  <si>
    <t>ОП.12</t>
  </si>
  <si>
    <t>Экономика отрасли</t>
  </si>
  <si>
    <t>Эксплуатация информационной системы</t>
  </si>
  <si>
    <t>Методы и средства проектирования информационных систем</t>
  </si>
  <si>
    <t>Разработка и эксплуатация экономических информационных систем</t>
  </si>
  <si>
    <t>МДК.02.03</t>
  </si>
  <si>
    <t>Информационные технологии и платформы разработки информационных систем</t>
  </si>
  <si>
    <t>Управление проектами</t>
  </si>
  <si>
    <t>Программное обеспечение автоматизированных систем</t>
  </si>
  <si>
    <t>УП.02</t>
  </si>
  <si>
    <t>психология общения</t>
  </si>
  <si>
    <t>иностранный язык в профессиональной деятельности</t>
  </si>
  <si>
    <t>ОГСЭ.В.06</t>
  </si>
  <si>
    <t>Русский язык и культура речи</t>
  </si>
  <si>
    <t>ОГСЭ.В.07</t>
  </si>
  <si>
    <t>Документационное обеспечение профессиональной деятельности</t>
  </si>
  <si>
    <t>Дискретная математика с элементами математической логики</t>
  </si>
  <si>
    <t>Операционные системы и среды</t>
  </si>
  <si>
    <t>Архитектура аппаратных средств</t>
  </si>
  <si>
    <t>Информационные технологии</t>
  </si>
  <si>
    <t>ОП.11</t>
  </si>
  <si>
    <t>Компьютерные сети</t>
  </si>
  <si>
    <t>ОП.В.1</t>
  </si>
  <si>
    <t>Охрана труда</t>
  </si>
  <si>
    <t>Осуществление интеграции программных модулей</t>
  </si>
  <si>
    <t>ПМ.02</t>
  </si>
  <si>
    <t>Ревьюирование программных продуктов</t>
  </si>
  <si>
    <t>ПМ. 03</t>
  </si>
  <si>
    <t>Проектирование и разработка информационных систем</t>
  </si>
  <si>
    <t>Сопровождение информационных систем</t>
  </si>
  <si>
    <t>ПМ.06</t>
  </si>
  <si>
    <t>Соадминистрирование баз данных и серверов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</si>
</sst>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7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 vertical="top" textRotation="90"/>
    </xf>
    <xf numFmtId="0" fontId="11" fillId="0" borderId="13" xfId="0" applyFont="1" applyBorder="1" applyAlignment="1">
      <alignment vertical="top" textRotation="90" wrapText="1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38" borderId="13" xfId="0" applyFont="1" applyFill="1" applyBorder="1" applyAlignment="1">
      <alignment horizontal="center" vertical="top"/>
    </xf>
    <xf numFmtId="0" fontId="11" fillId="37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/>
    </xf>
    <xf numFmtId="0" fontId="50" fillId="38" borderId="13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0" fontId="11" fillId="39" borderId="13" xfId="0" applyFont="1" applyFill="1" applyBorder="1" applyAlignment="1">
      <alignment horizontal="center" vertical="top"/>
    </xf>
    <xf numFmtId="0" fontId="11" fillId="39" borderId="13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/>
    </xf>
    <xf numFmtId="0" fontId="51" fillId="0" borderId="14" xfId="0" applyFont="1" applyFill="1" applyBorder="1" applyAlignment="1">
      <alignment horizontal="center" vertical="top"/>
    </xf>
    <xf numFmtId="0" fontId="11" fillId="34" borderId="13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center" vertical="top"/>
    </xf>
    <xf numFmtId="0" fontId="10" fillId="39" borderId="13" xfId="0" applyFont="1" applyFill="1" applyBorder="1" applyAlignment="1">
      <alignment horizontal="center" vertical="top"/>
    </xf>
    <xf numFmtId="0" fontId="12" fillId="0" borderId="13" xfId="0" applyFont="1" applyBorder="1" applyAlignment="1">
      <alignment vertical="top"/>
    </xf>
    <xf numFmtId="0" fontId="12" fillId="34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top"/>
    </xf>
    <xf numFmtId="0" fontId="51" fillId="40" borderId="13" xfId="0" applyFont="1" applyFill="1" applyBorder="1" applyAlignment="1">
      <alignment horizontal="center" vertical="top" wrapText="1"/>
    </xf>
    <xf numFmtId="0" fontId="51" fillId="40" borderId="15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top"/>
    </xf>
    <xf numFmtId="0" fontId="13" fillId="36" borderId="13" xfId="0" applyFont="1" applyFill="1" applyBorder="1" applyAlignment="1">
      <alignment horizontal="center" vertical="top"/>
    </xf>
    <xf numFmtId="0" fontId="12" fillId="36" borderId="13" xfId="0" applyFont="1" applyFill="1" applyBorder="1" applyAlignment="1">
      <alignment horizontal="center" vertical="top"/>
    </xf>
    <xf numFmtId="0" fontId="11" fillId="35" borderId="15" xfId="0" applyFont="1" applyFill="1" applyBorder="1" applyAlignment="1">
      <alignment horizontal="left" vertical="top" wrapText="1"/>
    </xf>
    <xf numFmtId="0" fontId="11" fillId="35" borderId="16" xfId="0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51" fillId="0" borderId="16" xfId="0" applyFont="1" applyBorder="1" applyAlignment="1">
      <alignment horizontal="left" vertical="top" wrapText="1"/>
    </xf>
    <xf numFmtId="0" fontId="10" fillId="34" borderId="17" xfId="0" applyFont="1" applyFill="1" applyBorder="1" applyAlignment="1">
      <alignment horizontal="center" vertical="top"/>
    </xf>
    <xf numFmtId="0" fontId="52" fillId="34" borderId="13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/>
    </xf>
    <xf numFmtId="0" fontId="11" fillId="34" borderId="18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53" fillId="34" borderId="13" xfId="54" applyFont="1" applyFill="1" applyBorder="1" applyAlignment="1">
      <alignment horizontal="center" vertical="top"/>
      <protection/>
    </xf>
    <xf numFmtId="0" fontId="12" fillId="0" borderId="13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39" borderId="13" xfId="0" applyFont="1" applyFill="1" applyBorder="1" applyAlignment="1">
      <alignment horizontal="center" vertical="top"/>
    </xf>
    <xf numFmtId="0" fontId="13" fillId="35" borderId="13" xfId="0" applyFont="1" applyFill="1" applyBorder="1" applyAlignment="1">
      <alignment horizontal="center" vertical="top"/>
    </xf>
    <xf numFmtId="0" fontId="12" fillId="14" borderId="13" xfId="0" applyFont="1" applyFill="1" applyBorder="1" applyAlignment="1">
      <alignment horizontal="center" vertical="top"/>
    </xf>
    <xf numFmtId="0" fontId="12" fillId="35" borderId="13" xfId="0" applyFont="1" applyFill="1" applyBorder="1" applyAlignment="1">
      <alignment horizontal="center" vertical="top"/>
    </xf>
    <xf numFmtId="2" fontId="12" fillId="34" borderId="13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50" fillId="34" borderId="13" xfId="0" applyFont="1" applyFill="1" applyBorder="1" applyAlignment="1">
      <alignment horizontal="center" vertical="top"/>
    </xf>
    <xf numFmtId="0" fontId="11" fillId="35" borderId="13" xfId="0" applyFont="1" applyFill="1" applyBorder="1" applyAlignment="1">
      <alignment horizontal="center" vertical="top"/>
    </xf>
    <xf numFmtId="0" fontId="11" fillId="35" borderId="14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13" fillId="34" borderId="13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horizontal="left" vertical="top" wrapText="1"/>
    </xf>
    <xf numFmtId="0" fontId="51" fillId="41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1" fillId="0" borderId="18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15" xfId="0" applyFont="1" applyFill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35" borderId="18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0" fontId="11" fillId="35" borderId="18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0" fontId="13" fillId="34" borderId="17" xfId="0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textRotation="90" wrapText="1"/>
    </xf>
    <xf numFmtId="0" fontId="10" fillId="0" borderId="13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/>
    </xf>
    <xf numFmtId="0" fontId="10" fillId="33" borderId="15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51" fillId="0" borderId="18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1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48"/>
  <sheetViews>
    <sheetView tabSelected="1" zoomScale="110" zoomScaleNormal="110" zoomScalePageLayoutView="0" workbookViewId="0" topLeftCell="BA80">
      <pane xSplit="1230" topLeftCell="E1" activePane="topRight" state="split"/>
      <selection pane="topLeft" activeCell="BA23" sqref="A23:IV23"/>
      <selection pane="topRight" activeCell="AC147" sqref="AC147"/>
    </sheetView>
  </sheetViews>
  <sheetFormatPr defaultColWidth="9.00390625" defaultRowHeight="12.75"/>
  <cols>
    <col min="1" max="1" width="3.875" style="16" customWidth="1"/>
    <col min="2" max="2" width="7.25390625" style="16" customWidth="1"/>
    <col min="3" max="3" width="23.125" style="16" customWidth="1"/>
    <col min="4" max="4" width="7.375" style="16" customWidth="1"/>
    <col min="5" max="5" width="2.875" style="16" customWidth="1"/>
    <col min="6" max="6" width="3.75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625" style="16" customWidth="1"/>
    <col min="16" max="16" width="2.25390625" style="16" customWidth="1"/>
    <col min="17" max="17" width="3.00390625" style="16" customWidth="1"/>
    <col min="18" max="18" width="2.875" style="16" customWidth="1"/>
    <col min="19" max="19" width="2.125" style="16" customWidth="1"/>
    <col min="20" max="20" width="2.625" style="16" customWidth="1"/>
    <col min="21" max="21" width="2.25390625" style="16" customWidth="1"/>
    <col min="22" max="22" width="2.875" style="16" customWidth="1"/>
    <col min="23" max="23" width="2.625" style="16" customWidth="1"/>
    <col min="24" max="25" width="2.875" style="16" customWidth="1"/>
    <col min="26" max="26" width="3.25390625" style="16" customWidth="1"/>
    <col min="27" max="27" width="2.875" style="16" customWidth="1"/>
    <col min="28" max="28" width="2.625" style="16" customWidth="1"/>
    <col min="29" max="29" width="2.25390625" style="16" customWidth="1"/>
    <col min="30" max="30" width="2.875" style="16" customWidth="1"/>
    <col min="31" max="32" width="3.125" style="16" customWidth="1"/>
    <col min="33" max="33" width="2.875" style="16" customWidth="1"/>
    <col min="34" max="35" width="2.625" style="16" customWidth="1"/>
    <col min="36" max="36" width="2.25390625" style="16" customWidth="1"/>
    <col min="37" max="37" width="2.875" style="16" customWidth="1"/>
    <col min="38" max="38" width="2.625" style="16" customWidth="1"/>
    <col min="39" max="40" width="2.875" style="16" customWidth="1"/>
    <col min="41" max="41" width="2.375" style="16" customWidth="1"/>
    <col min="42" max="42" width="3.00390625" style="16" customWidth="1"/>
    <col min="43" max="43" width="3.125" style="16" customWidth="1"/>
    <col min="44" max="44" width="2.875" style="16" customWidth="1"/>
    <col min="45" max="45" width="2.25390625" style="16" customWidth="1"/>
    <col min="46" max="46" width="2.625" style="16" customWidth="1"/>
    <col min="47" max="47" width="3.00390625" style="16" customWidth="1"/>
    <col min="48" max="48" width="2.875" style="16" customWidth="1"/>
    <col min="49" max="49" width="3.25390625" style="16" customWidth="1"/>
    <col min="50" max="50" width="2.875" style="16" customWidth="1"/>
    <col min="51" max="51" width="2.75390625" style="16" customWidth="1"/>
    <col min="52" max="52" width="3.625" style="16" customWidth="1"/>
    <col min="53" max="53" width="3.00390625" style="16" customWidth="1"/>
    <col min="54" max="54" width="3.875" style="16" customWidth="1"/>
    <col min="55" max="55" width="3.25390625" style="16" customWidth="1"/>
    <col min="56" max="56" width="3.00390625" style="16" customWidth="1"/>
    <col min="57" max="57" width="0.12890625" style="16" hidden="1" customWidth="1"/>
    <col min="58" max="58" width="5.375" style="16" customWidth="1"/>
    <col min="59" max="59" width="6.625" style="16" customWidth="1"/>
    <col min="60" max="16384" width="9.125" style="16" customWidth="1"/>
  </cols>
  <sheetData>
    <row r="2" spans="1:59" ht="54.75">
      <c r="A2" s="140" t="s">
        <v>0</v>
      </c>
      <c r="B2" s="140" t="s">
        <v>1</v>
      </c>
      <c r="C2" s="140" t="s">
        <v>2</v>
      </c>
      <c r="D2" s="140" t="s">
        <v>3</v>
      </c>
      <c r="E2" s="22" t="s">
        <v>4</v>
      </c>
      <c r="F2" s="141" t="s">
        <v>5</v>
      </c>
      <c r="G2" s="141"/>
      <c r="H2" s="141"/>
      <c r="I2" s="22" t="s">
        <v>6</v>
      </c>
      <c r="J2" s="141" t="s">
        <v>7</v>
      </c>
      <c r="K2" s="141"/>
      <c r="L2" s="141"/>
      <c r="M2" s="141"/>
      <c r="N2" s="139" t="s">
        <v>8</v>
      </c>
      <c r="O2" s="139"/>
      <c r="P2" s="139"/>
      <c r="Q2" s="139"/>
      <c r="R2" s="23" t="s">
        <v>81</v>
      </c>
      <c r="S2" s="139" t="s">
        <v>9</v>
      </c>
      <c r="T2" s="139"/>
      <c r="U2" s="139"/>
      <c r="V2" s="23" t="s">
        <v>10</v>
      </c>
      <c r="W2" s="139" t="s">
        <v>11</v>
      </c>
      <c r="X2" s="139"/>
      <c r="Y2" s="139"/>
      <c r="Z2" s="139"/>
      <c r="AA2" s="23" t="s">
        <v>12</v>
      </c>
      <c r="AB2" s="139" t="s">
        <v>13</v>
      </c>
      <c r="AC2" s="139"/>
      <c r="AD2" s="139"/>
      <c r="AE2" s="23" t="s">
        <v>14</v>
      </c>
      <c r="AF2" s="139" t="s">
        <v>15</v>
      </c>
      <c r="AG2" s="139"/>
      <c r="AH2" s="139"/>
      <c r="AI2" s="22" t="s">
        <v>16</v>
      </c>
      <c r="AJ2" s="141" t="s">
        <v>17</v>
      </c>
      <c r="AK2" s="141"/>
      <c r="AL2" s="141"/>
      <c r="AM2" s="22" t="s">
        <v>18</v>
      </c>
      <c r="AN2" s="141" t="s">
        <v>19</v>
      </c>
      <c r="AO2" s="141"/>
      <c r="AP2" s="141"/>
      <c r="AQ2" s="141"/>
      <c r="AR2" s="22" t="s">
        <v>20</v>
      </c>
      <c r="AS2" s="141" t="s">
        <v>21</v>
      </c>
      <c r="AT2" s="141"/>
      <c r="AU2" s="141"/>
      <c r="AV2" s="22" t="s">
        <v>22</v>
      </c>
      <c r="AW2" s="141" t="s">
        <v>23</v>
      </c>
      <c r="AX2" s="141"/>
      <c r="AY2" s="141"/>
      <c r="AZ2" s="141"/>
      <c r="BA2" s="141" t="s">
        <v>24</v>
      </c>
      <c r="BB2" s="141"/>
      <c r="BC2" s="141"/>
      <c r="BD2" s="141"/>
      <c r="BE2" s="23" t="s">
        <v>25</v>
      </c>
      <c r="BF2" s="139" t="s">
        <v>85</v>
      </c>
      <c r="BG2" s="139" t="s">
        <v>84</v>
      </c>
    </row>
    <row r="3" spans="1:59" ht="10.5">
      <c r="A3" s="140"/>
      <c r="B3" s="140"/>
      <c r="C3" s="140"/>
      <c r="D3" s="140"/>
      <c r="E3" s="145" t="s">
        <v>26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7"/>
      <c r="BF3" s="139"/>
      <c r="BG3" s="139"/>
    </row>
    <row r="4" spans="1:59" ht="10.5">
      <c r="A4" s="140"/>
      <c r="B4" s="140"/>
      <c r="C4" s="140"/>
      <c r="D4" s="140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5">
        <v>42</v>
      </c>
      <c r="M4" s="25">
        <v>43</v>
      </c>
      <c r="N4" s="25">
        <v>44</v>
      </c>
      <c r="O4" s="25">
        <v>45</v>
      </c>
      <c r="P4" s="25">
        <v>46</v>
      </c>
      <c r="Q4" s="25">
        <v>47</v>
      </c>
      <c r="R4" s="25">
        <v>48</v>
      </c>
      <c r="S4" s="25">
        <v>49</v>
      </c>
      <c r="T4" s="25">
        <v>50</v>
      </c>
      <c r="U4" s="25">
        <v>51</v>
      </c>
      <c r="V4" s="25">
        <v>52</v>
      </c>
      <c r="W4" s="25">
        <v>1</v>
      </c>
      <c r="X4" s="25">
        <v>2</v>
      </c>
      <c r="Y4" s="25">
        <v>3</v>
      </c>
      <c r="Z4" s="25">
        <v>4</v>
      </c>
      <c r="AA4" s="25">
        <v>5</v>
      </c>
      <c r="AB4" s="25">
        <v>6</v>
      </c>
      <c r="AC4" s="25">
        <v>7</v>
      </c>
      <c r="AD4" s="25">
        <v>8</v>
      </c>
      <c r="AE4" s="25">
        <v>9</v>
      </c>
      <c r="AF4" s="25">
        <v>10</v>
      </c>
      <c r="AG4" s="25">
        <v>11</v>
      </c>
      <c r="AH4" s="25">
        <v>12</v>
      </c>
      <c r="AI4" s="25">
        <v>13</v>
      </c>
      <c r="AJ4" s="25">
        <v>14</v>
      </c>
      <c r="AK4" s="25">
        <v>15</v>
      </c>
      <c r="AL4" s="25">
        <v>16</v>
      </c>
      <c r="AM4" s="25">
        <v>17</v>
      </c>
      <c r="AN4" s="25">
        <v>18</v>
      </c>
      <c r="AO4" s="25">
        <v>19</v>
      </c>
      <c r="AP4" s="25">
        <v>20</v>
      </c>
      <c r="AQ4" s="25">
        <v>21</v>
      </c>
      <c r="AR4" s="25">
        <v>22</v>
      </c>
      <c r="AS4" s="25">
        <v>23</v>
      </c>
      <c r="AT4" s="25">
        <v>24</v>
      </c>
      <c r="AU4" s="25">
        <v>25</v>
      </c>
      <c r="AV4" s="25">
        <v>26</v>
      </c>
      <c r="AW4" s="25">
        <v>27</v>
      </c>
      <c r="AX4" s="25">
        <v>28</v>
      </c>
      <c r="AY4" s="25">
        <v>29</v>
      </c>
      <c r="AZ4" s="25">
        <v>30</v>
      </c>
      <c r="BA4" s="25">
        <v>31</v>
      </c>
      <c r="BB4" s="25">
        <v>32</v>
      </c>
      <c r="BC4" s="25">
        <v>33</v>
      </c>
      <c r="BD4" s="25">
        <v>34</v>
      </c>
      <c r="BE4" s="25">
        <v>35</v>
      </c>
      <c r="BF4" s="139"/>
      <c r="BG4" s="139"/>
    </row>
    <row r="5" spans="1:59" ht="10.5">
      <c r="A5" s="140"/>
      <c r="B5" s="140"/>
      <c r="C5" s="140"/>
      <c r="D5" s="140"/>
      <c r="E5" s="145" t="s">
        <v>27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7"/>
      <c r="BF5" s="139"/>
      <c r="BG5" s="139"/>
    </row>
    <row r="6" spans="1:59" ht="10.5">
      <c r="A6" s="140"/>
      <c r="B6" s="140"/>
      <c r="C6" s="140"/>
      <c r="D6" s="140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9">
        <v>17</v>
      </c>
      <c r="V6" s="29">
        <v>18</v>
      </c>
      <c r="W6" s="29">
        <v>19</v>
      </c>
      <c r="X6" s="29">
        <v>20</v>
      </c>
      <c r="Y6" s="29">
        <v>21</v>
      </c>
      <c r="Z6" s="29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29">
        <v>39</v>
      </c>
      <c r="AR6" s="29">
        <v>40</v>
      </c>
      <c r="AS6" s="29">
        <v>41</v>
      </c>
      <c r="AT6" s="29">
        <v>42</v>
      </c>
      <c r="AU6" s="38">
        <v>43</v>
      </c>
      <c r="AV6" s="38">
        <v>44</v>
      </c>
      <c r="AW6" s="38">
        <v>45</v>
      </c>
      <c r="AX6" s="38">
        <v>46</v>
      </c>
      <c r="AY6" s="38">
        <v>47</v>
      </c>
      <c r="AZ6" s="38">
        <v>48</v>
      </c>
      <c r="BA6" s="38">
        <v>49</v>
      </c>
      <c r="BB6" s="38">
        <v>50</v>
      </c>
      <c r="BC6" s="38">
        <v>51</v>
      </c>
      <c r="BD6" s="38">
        <v>52</v>
      </c>
      <c r="BE6" s="28">
        <v>53</v>
      </c>
      <c r="BF6" s="139"/>
      <c r="BG6" s="139"/>
    </row>
    <row r="7" spans="1:59" ht="10.5">
      <c r="A7" s="128" t="s">
        <v>69</v>
      </c>
      <c r="B7" s="138" t="s">
        <v>36</v>
      </c>
      <c r="C7" s="132" t="s">
        <v>86</v>
      </c>
      <c r="D7" s="32" t="s">
        <v>30</v>
      </c>
      <c r="E7" s="33">
        <f>E11+E16+E18+E14</f>
        <v>10</v>
      </c>
      <c r="F7" s="33">
        <f>F11+F16+F18+F14</f>
        <v>10</v>
      </c>
      <c r="G7" s="33">
        <f>G11+G16+G18+G14</f>
        <v>10</v>
      </c>
      <c r="H7" s="33">
        <f aca="true" t="shared" si="0" ref="H7:T7">H9+H11+H16+H20+H18+H14</f>
        <v>10</v>
      </c>
      <c r="I7" s="33">
        <f t="shared" si="0"/>
        <v>9</v>
      </c>
      <c r="J7" s="33">
        <f t="shared" si="0"/>
        <v>9</v>
      </c>
      <c r="K7" s="33">
        <f t="shared" si="0"/>
        <v>10</v>
      </c>
      <c r="L7" s="33">
        <f t="shared" si="0"/>
        <v>8</v>
      </c>
      <c r="M7" s="33">
        <f t="shared" si="0"/>
        <v>9</v>
      </c>
      <c r="N7" s="33">
        <f t="shared" si="0"/>
        <v>10</v>
      </c>
      <c r="O7" s="33">
        <f t="shared" si="0"/>
        <v>10</v>
      </c>
      <c r="P7" s="33">
        <f t="shared" si="0"/>
        <v>10</v>
      </c>
      <c r="Q7" s="33">
        <f t="shared" si="0"/>
        <v>10</v>
      </c>
      <c r="R7" s="33">
        <f t="shared" si="0"/>
        <v>10</v>
      </c>
      <c r="S7" s="33">
        <f t="shared" si="0"/>
        <v>9</v>
      </c>
      <c r="T7" s="33">
        <f t="shared" si="0"/>
        <v>10</v>
      </c>
      <c r="U7" s="26"/>
      <c r="V7" s="27"/>
      <c r="W7" s="27"/>
      <c r="X7" s="34">
        <f aca="true" t="shared" si="1" ref="X7:AN7">X9+X11+X16+X20+X18+X22</f>
        <v>8</v>
      </c>
      <c r="Y7" s="34">
        <f t="shared" si="1"/>
        <v>8</v>
      </c>
      <c r="Z7" s="34">
        <f t="shared" si="1"/>
        <v>7</v>
      </c>
      <c r="AA7" s="34">
        <f t="shared" si="1"/>
        <v>8</v>
      </c>
      <c r="AB7" s="34">
        <f t="shared" si="1"/>
        <v>8</v>
      </c>
      <c r="AC7" s="34">
        <f t="shared" si="1"/>
        <v>8</v>
      </c>
      <c r="AD7" s="34">
        <f t="shared" si="1"/>
        <v>8</v>
      </c>
      <c r="AE7" s="34">
        <f t="shared" si="1"/>
        <v>8</v>
      </c>
      <c r="AF7" s="34">
        <f t="shared" si="1"/>
        <v>7</v>
      </c>
      <c r="AG7" s="34">
        <f t="shared" si="1"/>
        <v>8</v>
      </c>
      <c r="AH7" s="34">
        <f t="shared" si="1"/>
        <v>6</v>
      </c>
      <c r="AI7" s="34">
        <f t="shared" si="1"/>
        <v>8</v>
      </c>
      <c r="AJ7" s="34">
        <f t="shared" si="1"/>
        <v>7</v>
      </c>
      <c r="AK7" s="34">
        <f t="shared" si="1"/>
        <v>7</v>
      </c>
      <c r="AL7" s="34">
        <f t="shared" si="1"/>
        <v>8</v>
      </c>
      <c r="AM7" s="34">
        <f t="shared" si="1"/>
        <v>7</v>
      </c>
      <c r="AN7" s="34">
        <f t="shared" si="1"/>
        <v>8</v>
      </c>
      <c r="AO7" s="33">
        <f aca="true" t="shared" si="2" ref="AO7:AT7">AO16+AO18+AO20+AO22</f>
        <v>8</v>
      </c>
      <c r="AP7" s="33">
        <f t="shared" si="2"/>
        <v>8</v>
      </c>
      <c r="AQ7" s="33">
        <f t="shared" si="2"/>
        <v>7</v>
      </c>
      <c r="AR7" s="33">
        <f t="shared" si="2"/>
        <v>7</v>
      </c>
      <c r="AS7" s="37">
        <f t="shared" si="2"/>
        <v>8</v>
      </c>
      <c r="AT7" s="70">
        <f t="shared" si="2"/>
        <v>8</v>
      </c>
      <c r="AU7" s="39"/>
      <c r="AV7" s="31"/>
      <c r="AW7" s="31"/>
      <c r="AX7" s="31"/>
      <c r="AY7" s="31"/>
      <c r="AZ7" s="31"/>
      <c r="BA7" s="31"/>
      <c r="BB7" s="31"/>
      <c r="BC7" s="31"/>
      <c r="BD7" s="31"/>
      <c r="BE7" s="28"/>
      <c r="BF7" s="33">
        <f>E7+F7+G7+H7+I7+J7+K7+L7+M7+N7+O7+P7+Q7+R7+S7+T7+X7+Y7+Z7+AA7+AB7+AC7+AD7+AE7+AF7+AG7+AH7+AI7+AJ7+AK7+AL7+AM7+AN7+AO7+AP7+AQ7+AR7</f>
        <v>313</v>
      </c>
      <c r="BG7" s="37"/>
    </row>
    <row r="8" spans="1:59" ht="9" customHeight="1">
      <c r="A8" s="129"/>
      <c r="B8" s="138"/>
      <c r="C8" s="132"/>
      <c r="D8" s="32" t="s">
        <v>31</v>
      </c>
      <c r="E8" s="33">
        <f>E17+E19+E12+E15</f>
        <v>0</v>
      </c>
      <c r="F8" s="33">
        <f>+F15+F12+F17+F19</f>
        <v>0</v>
      </c>
      <c r="G8" s="33">
        <f>G12+G17+G19</f>
        <v>0</v>
      </c>
      <c r="H8" s="33">
        <f aca="true" t="shared" si="3" ref="H8:T8">H12+H17+H19+H15</f>
        <v>0</v>
      </c>
      <c r="I8" s="33">
        <f t="shared" si="3"/>
        <v>1</v>
      </c>
      <c r="J8" s="33">
        <f t="shared" si="3"/>
        <v>1</v>
      </c>
      <c r="K8" s="33">
        <f t="shared" si="3"/>
        <v>0</v>
      </c>
      <c r="L8" s="34">
        <f t="shared" si="3"/>
        <v>2</v>
      </c>
      <c r="M8" s="34">
        <f t="shared" si="3"/>
        <v>1</v>
      </c>
      <c r="N8" s="34">
        <f t="shared" si="3"/>
        <v>0</v>
      </c>
      <c r="O8" s="34">
        <f t="shared" si="3"/>
        <v>0</v>
      </c>
      <c r="P8" s="34">
        <f t="shared" si="3"/>
        <v>0</v>
      </c>
      <c r="Q8" s="34">
        <f t="shared" si="3"/>
        <v>0</v>
      </c>
      <c r="R8" s="34">
        <f t="shared" si="3"/>
        <v>0</v>
      </c>
      <c r="S8" s="34">
        <f t="shared" si="3"/>
        <v>1</v>
      </c>
      <c r="T8" s="34">
        <f t="shared" si="3"/>
        <v>0</v>
      </c>
      <c r="U8" s="26"/>
      <c r="V8" s="27"/>
      <c r="W8" s="27"/>
      <c r="X8" s="34">
        <f>X10+X12+X17+X21+X19</f>
        <v>0</v>
      </c>
      <c r="Y8" s="34">
        <f>Y10+Y12+Y17+Y21+Y19</f>
        <v>0</v>
      </c>
      <c r="Z8" s="34">
        <f>Z10+Z12+Z17+Z21+Z19+Z23</f>
        <v>1</v>
      </c>
      <c r="AA8" s="34">
        <f>AA19</f>
        <v>0</v>
      </c>
      <c r="AB8" s="34">
        <f aca="true" t="shared" si="4" ref="AB8:AN8">AB10+AB12+AB17+AB21+AB19</f>
        <v>0</v>
      </c>
      <c r="AC8" s="34">
        <f t="shared" si="4"/>
        <v>0</v>
      </c>
      <c r="AD8" s="34">
        <f t="shared" si="4"/>
        <v>0</v>
      </c>
      <c r="AE8" s="34">
        <f t="shared" si="4"/>
        <v>0</v>
      </c>
      <c r="AF8" s="34">
        <f>AF10+AF12+AF17+AF21+AF19+AF23</f>
        <v>1</v>
      </c>
      <c r="AG8" s="34">
        <f t="shared" si="4"/>
        <v>0</v>
      </c>
      <c r="AH8" s="34">
        <f t="shared" si="4"/>
        <v>2</v>
      </c>
      <c r="AI8" s="34">
        <f t="shared" si="4"/>
        <v>0</v>
      </c>
      <c r="AJ8" s="34">
        <f t="shared" si="4"/>
        <v>1</v>
      </c>
      <c r="AK8" s="34">
        <f t="shared" si="4"/>
        <v>1</v>
      </c>
      <c r="AL8" s="34">
        <f t="shared" si="4"/>
        <v>0</v>
      </c>
      <c r="AM8" s="34">
        <f t="shared" si="4"/>
        <v>1</v>
      </c>
      <c r="AN8" s="34">
        <f t="shared" si="4"/>
        <v>0</v>
      </c>
      <c r="AO8" s="33">
        <f>AO17+AO19</f>
        <v>0</v>
      </c>
      <c r="AP8" s="33">
        <f>AP19</f>
        <v>0</v>
      </c>
      <c r="AQ8" s="33">
        <f>AQ17+AQ19</f>
        <v>1</v>
      </c>
      <c r="AR8" s="33">
        <f>AR17+AR19+AR21+AR23</f>
        <v>1</v>
      </c>
      <c r="AS8" s="37">
        <f>AS17+AS19+AS21+AS23</f>
        <v>0</v>
      </c>
      <c r="AT8" s="70">
        <f>AT17+AT19+AT21+AT23</f>
        <v>0</v>
      </c>
      <c r="AU8" s="39"/>
      <c r="AV8" s="31"/>
      <c r="AW8" s="31"/>
      <c r="AX8" s="31"/>
      <c r="AY8" s="31"/>
      <c r="AZ8" s="31"/>
      <c r="BA8" s="31"/>
      <c r="BB8" s="31"/>
      <c r="BC8" s="31"/>
      <c r="BD8" s="31"/>
      <c r="BE8" s="28"/>
      <c r="BF8" s="37"/>
      <c r="BG8" s="33">
        <f>E8+F8+G8+H8+I8+J8+K8+L8+M8+N8+O8+P8+Q8+R8+S8+T8+X8+Y8+Z8+AA8+AB8+AC8+AD8+AE8+AF8+AG8+AH8+AI8+AJ8+AK8+AL8+AM8+AN8+AO8+AP8+AQ8+AR8</f>
        <v>15</v>
      </c>
    </row>
    <row r="9" spans="1:59" ht="0.75" customHeight="1" hidden="1">
      <c r="A9" s="129"/>
      <c r="B9" s="113" t="s">
        <v>87</v>
      </c>
      <c r="C9" s="111" t="s">
        <v>100</v>
      </c>
      <c r="D9" s="25" t="s">
        <v>30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26"/>
      <c r="V9" s="27"/>
      <c r="W9" s="27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8"/>
      <c r="AI9" s="38"/>
      <c r="AJ9" s="38"/>
      <c r="AK9" s="38"/>
      <c r="AL9" s="29"/>
      <c r="AM9" s="38"/>
      <c r="AN9" s="38"/>
      <c r="AO9" s="38"/>
      <c r="AP9" s="38"/>
      <c r="AQ9" s="38"/>
      <c r="AR9" s="35"/>
      <c r="AS9" s="30"/>
      <c r="AT9" s="36"/>
      <c r="AU9" s="39"/>
      <c r="AV9" s="31"/>
      <c r="AW9" s="31"/>
      <c r="AX9" s="31"/>
      <c r="AY9" s="31"/>
      <c r="AZ9" s="31"/>
      <c r="BA9" s="31"/>
      <c r="BB9" s="31"/>
      <c r="BC9" s="31"/>
      <c r="BD9" s="31"/>
      <c r="BE9" s="28"/>
      <c r="BF9" s="37">
        <f>E9+F9+G9+H9+I9+J9+K9+L9+M9+N9+O9+P9+Q9+R9+S9+T9+X9+Y9+Z9+AA9+AB9+AC9+AD9+AE9+AF9+AG9+AH9+AI9+AJ9+AK9+AL9+AM9+AN9+AO9+AP9+AQ9+AR9</f>
        <v>0</v>
      </c>
      <c r="BG9" s="37"/>
    </row>
    <row r="10" spans="1:59" ht="10.5" hidden="1">
      <c r="A10" s="129"/>
      <c r="B10" s="114"/>
      <c r="C10" s="112"/>
      <c r="D10" s="25" t="s">
        <v>31</v>
      </c>
      <c r="E10" s="38"/>
      <c r="F10" s="38"/>
      <c r="G10" s="38"/>
      <c r="H10" s="38"/>
      <c r="I10" s="38"/>
      <c r="J10" s="38"/>
      <c r="K10" s="38"/>
      <c r="L10" s="29"/>
      <c r="M10" s="29"/>
      <c r="N10" s="29"/>
      <c r="O10" s="29"/>
      <c r="P10" s="29"/>
      <c r="Q10" s="29"/>
      <c r="R10" s="29"/>
      <c r="S10" s="29"/>
      <c r="T10" s="29"/>
      <c r="U10" s="26"/>
      <c r="V10" s="27"/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8"/>
      <c r="AI10" s="38"/>
      <c r="AJ10" s="38"/>
      <c r="AK10" s="38"/>
      <c r="AL10" s="29"/>
      <c r="AM10" s="38"/>
      <c r="AN10" s="38"/>
      <c r="AO10" s="38"/>
      <c r="AP10" s="38"/>
      <c r="AQ10" s="38"/>
      <c r="AR10" s="35"/>
      <c r="AS10" s="40"/>
      <c r="AT10" s="36"/>
      <c r="AU10" s="39"/>
      <c r="AV10" s="31"/>
      <c r="AW10" s="31"/>
      <c r="AX10" s="31"/>
      <c r="AY10" s="31"/>
      <c r="AZ10" s="31"/>
      <c r="BA10" s="31"/>
      <c r="BB10" s="31"/>
      <c r="BC10" s="31"/>
      <c r="BD10" s="31"/>
      <c r="BE10" s="28"/>
      <c r="BF10" s="37"/>
      <c r="BG10" s="37">
        <f>E10+F10+G10+H10+I10+J10+K10+L10+M10+N10+O10+P10+Q10+R10+S10+T10+X10+Y10+Z10+AA10+AB10+AC10+AD10+AE10+AF10+AG10+AH10+AI10+AJ10+AK10+AL10+AM10+AN10+AO10+AP10+AQ10+AR10</f>
        <v>0</v>
      </c>
    </row>
    <row r="11" spans="1:59" ht="10.5">
      <c r="A11" s="129"/>
      <c r="B11" s="120" t="s">
        <v>89</v>
      </c>
      <c r="C11" s="110" t="s">
        <v>88</v>
      </c>
      <c r="D11" s="29" t="s">
        <v>30</v>
      </c>
      <c r="E11" s="38">
        <v>4</v>
      </c>
      <c r="F11" s="38">
        <v>2</v>
      </c>
      <c r="G11" s="38">
        <v>4</v>
      </c>
      <c r="H11" s="38">
        <v>2</v>
      </c>
      <c r="I11" s="38">
        <v>3</v>
      </c>
      <c r="J11" s="38">
        <v>2</v>
      </c>
      <c r="K11" s="38">
        <v>4</v>
      </c>
      <c r="L11" s="38">
        <v>2</v>
      </c>
      <c r="M11" s="38">
        <v>3</v>
      </c>
      <c r="N11" s="38">
        <v>2</v>
      </c>
      <c r="O11" s="38">
        <v>4</v>
      </c>
      <c r="P11" s="38">
        <v>2</v>
      </c>
      <c r="Q11" s="38">
        <v>4</v>
      </c>
      <c r="R11" s="38">
        <v>2</v>
      </c>
      <c r="S11" s="38">
        <v>4</v>
      </c>
      <c r="T11" s="38">
        <v>2</v>
      </c>
      <c r="U11" s="26"/>
      <c r="V11" s="27"/>
      <c r="W11" s="27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8"/>
      <c r="AI11" s="38"/>
      <c r="AJ11" s="38"/>
      <c r="AK11" s="38"/>
      <c r="AL11" s="29"/>
      <c r="AM11" s="38"/>
      <c r="AN11" s="38"/>
      <c r="AO11" s="38"/>
      <c r="AP11" s="38"/>
      <c r="AQ11" s="38"/>
      <c r="AR11" s="51"/>
      <c r="AS11" s="74"/>
      <c r="AT11" s="38"/>
      <c r="AU11" s="39"/>
      <c r="AV11" s="31"/>
      <c r="AW11" s="31"/>
      <c r="AX11" s="31"/>
      <c r="AY11" s="31"/>
      <c r="AZ11" s="31"/>
      <c r="BA11" s="31"/>
      <c r="BB11" s="31"/>
      <c r="BC11" s="31"/>
      <c r="BD11" s="31"/>
      <c r="BE11" s="28"/>
      <c r="BF11" s="37">
        <f>E11+F11+G11+H11+I11+J11+K11+L11+M11+N11+O11+P11+Q11+R11+S11+T11+X11+Y11+Z11+AA11+AB11+AC11+AD11+AE11+AF11+AG11+AH11+AI11+AJ11+AK11+AL11+AM11+AN11</f>
        <v>46</v>
      </c>
      <c r="BG11" s="37"/>
    </row>
    <row r="12" spans="1:59" ht="10.5">
      <c r="A12" s="129"/>
      <c r="B12" s="120"/>
      <c r="C12" s="110"/>
      <c r="D12" s="29" t="s">
        <v>31</v>
      </c>
      <c r="E12" s="38"/>
      <c r="F12" s="38"/>
      <c r="G12" s="38"/>
      <c r="H12" s="38"/>
      <c r="I12" s="38">
        <v>1</v>
      </c>
      <c r="J12" s="38"/>
      <c r="K12" s="38"/>
      <c r="L12" s="38"/>
      <c r="M12" s="38">
        <v>1</v>
      </c>
      <c r="N12" s="38"/>
      <c r="O12" s="38"/>
      <c r="P12" s="38"/>
      <c r="Q12" s="38"/>
      <c r="R12" s="38"/>
      <c r="S12" s="38"/>
      <c r="T12" s="38"/>
      <c r="U12" s="26"/>
      <c r="V12" s="27"/>
      <c r="W12" s="27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8"/>
      <c r="AI12" s="38"/>
      <c r="AJ12" s="38"/>
      <c r="AK12" s="38"/>
      <c r="AL12" s="29"/>
      <c r="AM12" s="38"/>
      <c r="AN12" s="38"/>
      <c r="AO12" s="38"/>
      <c r="AP12" s="38"/>
      <c r="AQ12" s="38"/>
      <c r="AR12" s="51"/>
      <c r="AS12" s="74"/>
      <c r="AT12" s="38"/>
      <c r="AU12" s="39"/>
      <c r="AV12" s="31"/>
      <c r="AW12" s="31"/>
      <c r="AX12" s="31"/>
      <c r="AY12" s="31"/>
      <c r="AZ12" s="31"/>
      <c r="BA12" s="31"/>
      <c r="BB12" s="31"/>
      <c r="BC12" s="31"/>
      <c r="BD12" s="31"/>
      <c r="BE12" s="28"/>
      <c r="BF12" s="37"/>
      <c r="BG12" s="37">
        <f>E12+F12+G12+H12+I12+J12+K12+L12+M12+N12+O12+P12+Q12+R12+S12+T12+X12+Y12+Z12+AA12+AB12+AC12+AD12+AE12+AF12+AG12+AH12+AI12+AJ12+AK12+AL12+AM12+AN12+AO12+AP12+AQ12+AR12</f>
        <v>2</v>
      </c>
    </row>
    <row r="13" spans="1:59" ht="10.5" hidden="1">
      <c r="A13" s="129"/>
      <c r="B13" s="94"/>
      <c r="C13" s="82"/>
      <c r="D13" s="2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26"/>
      <c r="V13" s="27"/>
      <c r="W13" s="27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8"/>
      <c r="AI13" s="38"/>
      <c r="AJ13" s="38"/>
      <c r="AK13" s="38"/>
      <c r="AL13" s="29"/>
      <c r="AM13" s="38"/>
      <c r="AN13" s="38"/>
      <c r="AO13" s="38"/>
      <c r="AP13" s="38"/>
      <c r="AQ13" s="38"/>
      <c r="AR13" s="51"/>
      <c r="AS13" s="74"/>
      <c r="AT13" s="38"/>
      <c r="AU13" s="39"/>
      <c r="AV13" s="31"/>
      <c r="AW13" s="31"/>
      <c r="AX13" s="31"/>
      <c r="AY13" s="31"/>
      <c r="AZ13" s="31"/>
      <c r="BA13" s="31"/>
      <c r="BB13" s="31"/>
      <c r="BC13" s="31"/>
      <c r="BD13" s="31"/>
      <c r="BE13" s="28"/>
      <c r="BF13" s="37"/>
      <c r="BG13" s="37"/>
    </row>
    <row r="14" spans="1:59" ht="10.5">
      <c r="A14" s="129"/>
      <c r="B14" s="101" t="s">
        <v>140</v>
      </c>
      <c r="C14" s="99" t="s">
        <v>172</v>
      </c>
      <c r="D14" s="29" t="s">
        <v>30</v>
      </c>
      <c r="E14" s="38">
        <v>2</v>
      </c>
      <c r="F14" s="38">
        <v>4</v>
      </c>
      <c r="G14" s="38">
        <v>2</v>
      </c>
      <c r="H14" s="38">
        <v>4</v>
      </c>
      <c r="I14" s="38">
        <v>2</v>
      </c>
      <c r="J14" s="38">
        <v>3</v>
      </c>
      <c r="K14" s="38">
        <v>2</v>
      </c>
      <c r="L14" s="38">
        <v>3</v>
      </c>
      <c r="M14" s="38">
        <v>2</v>
      </c>
      <c r="N14" s="38">
        <v>4</v>
      </c>
      <c r="O14" s="38">
        <v>2</v>
      </c>
      <c r="P14" s="38">
        <v>4</v>
      </c>
      <c r="Q14" s="38">
        <v>2</v>
      </c>
      <c r="R14" s="38">
        <v>4</v>
      </c>
      <c r="S14" s="38">
        <v>2</v>
      </c>
      <c r="T14" s="38">
        <v>4</v>
      </c>
      <c r="U14" s="26"/>
      <c r="V14" s="27"/>
      <c r="W14" s="27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8"/>
      <c r="AI14" s="38"/>
      <c r="AJ14" s="38"/>
      <c r="AK14" s="38"/>
      <c r="AL14" s="29"/>
      <c r="AM14" s="38"/>
      <c r="AN14" s="38"/>
      <c r="AO14" s="38"/>
      <c r="AP14" s="38"/>
      <c r="AQ14" s="38"/>
      <c r="AR14" s="51"/>
      <c r="AS14" s="74"/>
      <c r="AT14" s="38"/>
      <c r="AU14" s="39"/>
      <c r="AV14" s="31"/>
      <c r="AW14" s="31"/>
      <c r="AX14" s="31"/>
      <c r="AY14" s="31"/>
      <c r="AZ14" s="31"/>
      <c r="BA14" s="31"/>
      <c r="BB14" s="31"/>
      <c r="BC14" s="31"/>
      <c r="BD14" s="31"/>
      <c r="BE14" s="28"/>
      <c r="BF14" s="37">
        <f>E14+F14+G14+H14+I14+J14+K14+L14+M14+N14+O14+P14+Q14+R14+S14+T14</f>
        <v>46</v>
      </c>
      <c r="BG14" s="37"/>
    </row>
    <row r="15" spans="1:59" ht="10.5">
      <c r="A15" s="129"/>
      <c r="B15" s="102"/>
      <c r="C15" s="100"/>
      <c r="D15" s="29" t="s">
        <v>31</v>
      </c>
      <c r="E15" s="38"/>
      <c r="F15" s="38"/>
      <c r="G15" s="38"/>
      <c r="H15" s="38"/>
      <c r="I15" s="38"/>
      <c r="J15" s="38">
        <v>1</v>
      </c>
      <c r="K15" s="38"/>
      <c r="L15" s="38">
        <v>1</v>
      </c>
      <c r="M15" s="38"/>
      <c r="N15" s="38"/>
      <c r="O15" s="38"/>
      <c r="P15" s="38"/>
      <c r="Q15" s="38"/>
      <c r="R15" s="38"/>
      <c r="S15" s="38"/>
      <c r="T15" s="38"/>
      <c r="U15" s="26"/>
      <c r="V15" s="27"/>
      <c r="W15" s="27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8"/>
      <c r="AI15" s="38"/>
      <c r="AJ15" s="38"/>
      <c r="AK15" s="38"/>
      <c r="AL15" s="29"/>
      <c r="AM15" s="38"/>
      <c r="AN15" s="38"/>
      <c r="AO15" s="38"/>
      <c r="AP15" s="38"/>
      <c r="AQ15" s="38"/>
      <c r="AR15" s="51"/>
      <c r="AS15" s="74"/>
      <c r="AT15" s="38"/>
      <c r="AU15" s="39"/>
      <c r="AV15" s="31"/>
      <c r="AW15" s="31"/>
      <c r="AX15" s="31"/>
      <c r="AY15" s="31"/>
      <c r="AZ15" s="31"/>
      <c r="BA15" s="31"/>
      <c r="BB15" s="31"/>
      <c r="BC15" s="31"/>
      <c r="BD15" s="31"/>
      <c r="BE15" s="28"/>
      <c r="BF15" s="37"/>
      <c r="BG15" s="37">
        <f>J15+K15+L15+M15+N15+O15+P15+Q15+R15+S15+T15+E15+F15+G15+H15+I15</f>
        <v>2</v>
      </c>
    </row>
    <row r="16" spans="1:59" ht="10.5">
      <c r="A16" s="129"/>
      <c r="B16" s="120" t="s">
        <v>99</v>
      </c>
      <c r="C16" s="110" t="s">
        <v>173</v>
      </c>
      <c r="D16" s="29" t="s">
        <v>30</v>
      </c>
      <c r="E16" s="38">
        <v>2</v>
      </c>
      <c r="F16" s="38">
        <v>2</v>
      </c>
      <c r="G16" s="38">
        <v>2</v>
      </c>
      <c r="H16" s="38">
        <v>2</v>
      </c>
      <c r="I16" s="38">
        <v>2</v>
      </c>
      <c r="J16" s="38">
        <v>2</v>
      </c>
      <c r="K16" s="38">
        <v>2</v>
      </c>
      <c r="L16" s="38">
        <v>1</v>
      </c>
      <c r="M16" s="38">
        <v>2</v>
      </c>
      <c r="N16" s="38">
        <v>2</v>
      </c>
      <c r="O16" s="38">
        <v>2</v>
      </c>
      <c r="P16" s="38">
        <v>2</v>
      </c>
      <c r="Q16" s="38">
        <v>2</v>
      </c>
      <c r="R16" s="38">
        <v>2</v>
      </c>
      <c r="S16" s="38">
        <v>2</v>
      </c>
      <c r="T16" s="38">
        <v>2</v>
      </c>
      <c r="U16" s="26"/>
      <c r="V16" s="27"/>
      <c r="W16" s="27"/>
      <c r="X16" s="29">
        <v>2</v>
      </c>
      <c r="Y16" s="29">
        <v>2</v>
      </c>
      <c r="Z16" s="29">
        <v>2</v>
      </c>
      <c r="AA16" s="29">
        <v>2</v>
      </c>
      <c r="AB16" s="29">
        <v>2</v>
      </c>
      <c r="AC16" s="29">
        <v>2</v>
      </c>
      <c r="AD16" s="29">
        <v>2</v>
      </c>
      <c r="AE16" s="29">
        <v>2</v>
      </c>
      <c r="AF16" s="29">
        <v>2</v>
      </c>
      <c r="AG16" s="29">
        <v>2</v>
      </c>
      <c r="AH16" s="29">
        <v>1</v>
      </c>
      <c r="AI16" s="29">
        <v>2</v>
      </c>
      <c r="AJ16" s="29">
        <v>2</v>
      </c>
      <c r="AK16" s="29">
        <v>1</v>
      </c>
      <c r="AL16" s="29">
        <v>2</v>
      </c>
      <c r="AM16" s="29">
        <v>2</v>
      </c>
      <c r="AN16" s="29">
        <v>2</v>
      </c>
      <c r="AO16" s="29">
        <v>2</v>
      </c>
      <c r="AP16" s="38">
        <v>2</v>
      </c>
      <c r="AQ16" s="38">
        <v>2</v>
      </c>
      <c r="AR16" s="38">
        <v>1</v>
      </c>
      <c r="AS16" s="74">
        <v>2</v>
      </c>
      <c r="AT16" s="38">
        <v>2</v>
      </c>
      <c r="AU16" s="39"/>
      <c r="AV16" s="31"/>
      <c r="AW16" s="31"/>
      <c r="AX16" s="31"/>
      <c r="AY16" s="31"/>
      <c r="AZ16" s="31"/>
      <c r="BA16" s="31"/>
      <c r="BB16" s="31"/>
      <c r="BC16" s="31"/>
      <c r="BD16" s="31"/>
      <c r="BE16" s="28"/>
      <c r="BF16" s="37">
        <f>SUM(E16:AR16)+AS16+AT16</f>
        <v>74</v>
      </c>
      <c r="BG16" s="37"/>
    </row>
    <row r="17" spans="1:59" ht="10.5">
      <c r="A17" s="129"/>
      <c r="B17" s="120"/>
      <c r="C17" s="110"/>
      <c r="D17" s="29" t="s">
        <v>31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8"/>
      <c r="O17" s="38"/>
      <c r="P17" s="38"/>
      <c r="Q17" s="38"/>
      <c r="R17" s="38"/>
      <c r="S17" s="38"/>
      <c r="T17" s="38"/>
      <c r="U17" s="26"/>
      <c r="V17" s="27"/>
      <c r="W17" s="27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>
        <v>1</v>
      </c>
      <c r="AI17" s="29"/>
      <c r="AJ17" s="29"/>
      <c r="AK17" s="29">
        <v>1</v>
      </c>
      <c r="AL17" s="29"/>
      <c r="AM17" s="29"/>
      <c r="AN17" s="29"/>
      <c r="AO17" s="29"/>
      <c r="AP17" s="38"/>
      <c r="AQ17" s="38"/>
      <c r="AR17" s="38">
        <v>1</v>
      </c>
      <c r="AS17" s="74"/>
      <c r="AT17" s="38"/>
      <c r="AU17" s="39"/>
      <c r="AV17" s="31"/>
      <c r="AW17" s="31"/>
      <c r="AX17" s="31"/>
      <c r="AY17" s="31"/>
      <c r="AZ17" s="31"/>
      <c r="BA17" s="31"/>
      <c r="BB17" s="31"/>
      <c r="BC17" s="31"/>
      <c r="BD17" s="31"/>
      <c r="BE17" s="28"/>
      <c r="BF17" s="37"/>
      <c r="BG17" s="37">
        <f>SUM(E17:AQ17)+AR17</f>
        <v>4</v>
      </c>
    </row>
    <row r="18" spans="1:59" ht="12" customHeight="1">
      <c r="A18" s="129"/>
      <c r="B18" s="120" t="s">
        <v>141</v>
      </c>
      <c r="C18" s="99" t="s">
        <v>148</v>
      </c>
      <c r="D18" s="29" t="s">
        <v>30</v>
      </c>
      <c r="E18" s="38">
        <v>2</v>
      </c>
      <c r="F18" s="38">
        <v>2</v>
      </c>
      <c r="G18" s="38">
        <v>2</v>
      </c>
      <c r="H18" s="38">
        <v>2</v>
      </c>
      <c r="I18" s="38">
        <v>2</v>
      </c>
      <c r="J18" s="38">
        <v>2</v>
      </c>
      <c r="K18" s="38">
        <v>2</v>
      </c>
      <c r="L18" s="38">
        <v>2</v>
      </c>
      <c r="M18" s="38">
        <v>2</v>
      </c>
      <c r="N18" s="38">
        <v>2</v>
      </c>
      <c r="O18" s="38">
        <v>2</v>
      </c>
      <c r="P18" s="38">
        <v>2</v>
      </c>
      <c r="Q18" s="38">
        <v>2</v>
      </c>
      <c r="R18" s="38">
        <v>2</v>
      </c>
      <c r="S18" s="38">
        <v>1</v>
      </c>
      <c r="T18" s="38">
        <v>2</v>
      </c>
      <c r="U18" s="26"/>
      <c r="V18" s="27"/>
      <c r="W18" s="27"/>
      <c r="X18" s="29">
        <v>2</v>
      </c>
      <c r="Y18" s="29">
        <v>2</v>
      </c>
      <c r="Z18" s="29">
        <v>2</v>
      </c>
      <c r="AA18" s="29">
        <v>2</v>
      </c>
      <c r="AB18" s="29">
        <v>2</v>
      </c>
      <c r="AC18" s="29">
        <v>2</v>
      </c>
      <c r="AD18" s="29">
        <v>2</v>
      </c>
      <c r="AE18" s="29">
        <v>2</v>
      </c>
      <c r="AF18" s="29">
        <v>2</v>
      </c>
      <c r="AG18" s="29">
        <v>2</v>
      </c>
      <c r="AH18" s="29">
        <v>2</v>
      </c>
      <c r="AI18" s="29">
        <v>2</v>
      </c>
      <c r="AJ18" s="29">
        <v>1</v>
      </c>
      <c r="AK18" s="29">
        <v>2</v>
      </c>
      <c r="AL18" s="29">
        <v>2</v>
      </c>
      <c r="AM18" s="29">
        <v>2</v>
      </c>
      <c r="AN18" s="29">
        <v>2</v>
      </c>
      <c r="AO18" s="29">
        <v>2</v>
      </c>
      <c r="AP18" s="38">
        <v>2</v>
      </c>
      <c r="AQ18" s="38">
        <v>1</v>
      </c>
      <c r="AR18" s="38">
        <v>2</v>
      </c>
      <c r="AS18" s="74">
        <v>2</v>
      </c>
      <c r="AT18" s="38">
        <v>2</v>
      </c>
      <c r="AU18" s="39"/>
      <c r="AV18" s="31"/>
      <c r="AW18" s="31"/>
      <c r="AX18" s="31"/>
      <c r="AY18" s="31"/>
      <c r="AZ18" s="31"/>
      <c r="BA18" s="31"/>
      <c r="BB18" s="31"/>
      <c r="BC18" s="31"/>
      <c r="BD18" s="31"/>
      <c r="BE18" s="28"/>
      <c r="BF18" s="37">
        <f>SUM(E18:AR18)+AS18+AT18</f>
        <v>75</v>
      </c>
      <c r="BG18" s="37"/>
    </row>
    <row r="19" spans="1:59" ht="10.5">
      <c r="A19" s="129"/>
      <c r="B19" s="120"/>
      <c r="C19" s="103"/>
      <c r="D19" s="29" t="s">
        <v>31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>
        <v>1</v>
      </c>
      <c r="T19" s="38"/>
      <c r="U19" s="26"/>
      <c r="V19" s="27"/>
      <c r="W19" s="27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>
        <v>1</v>
      </c>
      <c r="AK19" s="29"/>
      <c r="AL19" s="29"/>
      <c r="AM19" s="29"/>
      <c r="AN19" s="29"/>
      <c r="AO19" s="29"/>
      <c r="AP19" s="38"/>
      <c r="AQ19" s="38">
        <v>1</v>
      </c>
      <c r="AR19" s="38"/>
      <c r="AS19" s="74"/>
      <c r="AT19" s="38"/>
      <c r="AU19" s="39"/>
      <c r="AV19" s="31"/>
      <c r="AW19" s="31"/>
      <c r="AX19" s="31"/>
      <c r="AY19" s="31"/>
      <c r="AZ19" s="31"/>
      <c r="BA19" s="31"/>
      <c r="BB19" s="31"/>
      <c r="BC19" s="31"/>
      <c r="BD19" s="31"/>
      <c r="BE19" s="28"/>
      <c r="BF19" s="37"/>
      <c r="BG19" s="37">
        <f>SUM(E19:AQ19)</f>
        <v>3</v>
      </c>
    </row>
    <row r="20" spans="1:59" ht="9.75" customHeight="1">
      <c r="A20" s="129"/>
      <c r="B20" s="99" t="s">
        <v>174</v>
      </c>
      <c r="C20" s="99" t="s">
        <v>175</v>
      </c>
      <c r="D20" s="29" t="s">
        <v>30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26"/>
      <c r="V20" s="27"/>
      <c r="W20" s="27"/>
      <c r="X20" s="29">
        <v>2</v>
      </c>
      <c r="Y20" s="29">
        <v>2</v>
      </c>
      <c r="Z20" s="29">
        <v>2</v>
      </c>
      <c r="AA20" s="29">
        <v>2</v>
      </c>
      <c r="AB20" s="29">
        <v>2</v>
      </c>
      <c r="AC20" s="29">
        <v>2</v>
      </c>
      <c r="AD20" s="29">
        <v>2</v>
      </c>
      <c r="AE20" s="29">
        <v>2</v>
      </c>
      <c r="AF20" s="29">
        <v>2</v>
      </c>
      <c r="AG20" s="29">
        <v>2</v>
      </c>
      <c r="AH20" s="29">
        <v>1</v>
      </c>
      <c r="AI20" s="29">
        <v>2</v>
      </c>
      <c r="AJ20" s="29">
        <v>2</v>
      </c>
      <c r="AK20" s="29">
        <v>2</v>
      </c>
      <c r="AL20" s="29">
        <v>2</v>
      </c>
      <c r="AM20" s="29">
        <v>1</v>
      </c>
      <c r="AN20" s="29">
        <v>2</v>
      </c>
      <c r="AO20" s="29">
        <v>2</v>
      </c>
      <c r="AP20" s="38">
        <v>2</v>
      </c>
      <c r="AQ20" s="38">
        <v>2</v>
      </c>
      <c r="AR20" s="38">
        <v>2</v>
      </c>
      <c r="AS20" s="74">
        <v>2</v>
      </c>
      <c r="AT20" s="38">
        <v>2</v>
      </c>
      <c r="AU20" s="39"/>
      <c r="AV20" s="31"/>
      <c r="AW20" s="31"/>
      <c r="AX20" s="31"/>
      <c r="AY20" s="31"/>
      <c r="AZ20" s="31"/>
      <c r="BA20" s="31"/>
      <c r="BB20" s="31"/>
      <c r="BC20" s="31"/>
      <c r="BD20" s="31"/>
      <c r="BE20" s="28"/>
      <c r="BF20" s="37">
        <f>X20+Y20+Z20+AA20+AB20+AC20+AD20+AE20+AF20+AG20+AH20+AI20+AJ20+AK20+AL20+AM20+AN20+AO20+AP20+AQ20+AR20+AS20+AT20</f>
        <v>44</v>
      </c>
      <c r="BG20" s="37"/>
    </row>
    <row r="21" spans="1:59" ht="10.5">
      <c r="A21" s="129"/>
      <c r="B21" s="103"/>
      <c r="C21" s="103"/>
      <c r="D21" s="29" t="s">
        <v>31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26"/>
      <c r="V21" s="27"/>
      <c r="W21" s="27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v>1</v>
      </c>
      <c r="AI21" s="29"/>
      <c r="AJ21" s="29"/>
      <c r="AK21" s="29"/>
      <c r="AL21" s="29"/>
      <c r="AM21" s="29">
        <v>1</v>
      </c>
      <c r="AN21" s="29"/>
      <c r="AO21" s="29"/>
      <c r="AP21" s="38"/>
      <c r="AQ21" s="38"/>
      <c r="AR21" s="38"/>
      <c r="AS21" s="74"/>
      <c r="AT21" s="38"/>
      <c r="AU21" s="39"/>
      <c r="AV21" s="31"/>
      <c r="AW21" s="31"/>
      <c r="AX21" s="31"/>
      <c r="AY21" s="31"/>
      <c r="AZ21" s="31"/>
      <c r="BA21" s="31"/>
      <c r="BB21" s="31"/>
      <c r="BC21" s="31"/>
      <c r="BD21" s="31"/>
      <c r="BE21" s="28"/>
      <c r="BF21" s="37"/>
      <c r="BG21" s="37">
        <f>E21+F21+G21+H21+I21+J21+K21+L21+M21+N21+O21+P21+Q21+R21+S21+T21+X21+Y21+Z21+AA21+AB21+AC21+AD21+AE21+AF21+AG21+AH21++AI21+AJ21+AK21+AL21+AM21+AN21+AO21+AP21+AQ21+AR21</f>
        <v>2</v>
      </c>
    </row>
    <row r="22" spans="1:59" ht="10.5">
      <c r="A22" s="129"/>
      <c r="B22" s="99" t="s">
        <v>176</v>
      </c>
      <c r="C22" s="99" t="s">
        <v>177</v>
      </c>
      <c r="D22" s="29" t="s">
        <v>30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26"/>
      <c r="V22" s="27"/>
      <c r="W22" s="27"/>
      <c r="X22" s="29">
        <v>2</v>
      </c>
      <c r="Y22" s="29">
        <v>2</v>
      </c>
      <c r="Z22" s="29">
        <v>1</v>
      </c>
      <c r="AA22" s="29">
        <v>2</v>
      </c>
      <c r="AB22" s="29">
        <v>2</v>
      </c>
      <c r="AC22" s="29">
        <v>2</v>
      </c>
      <c r="AD22" s="29">
        <v>2</v>
      </c>
      <c r="AE22" s="29">
        <v>2</v>
      </c>
      <c r="AF22" s="29">
        <v>1</v>
      </c>
      <c r="AG22" s="29">
        <v>2</v>
      </c>
      <c r="AH22" s="29">
        <v>2</v>
      </c>
      <c r="AI22" s="29">
        <v>2</v>
      </c>
      <c r="AJ22" s="29">
        <v>2</v>
      </c>
      <c r="AK22" s="29">
        <v>2</v>
      </c>
      <c r="AL22" s="29">
        <v>2</v>
      </c>
      <c r="AM22" s="29">
        <v>2</v>
      </c>
      <c r="AN22" s="29">
        <v>2</v>
      </c>
      <c r="AO22" s="29">
        <v>2</v>
      </c>
      <c r="AP22" s="38">
        <v>2</v>
      </c>
      <c r="AQ22" s="38">
        <v>2</v>
      </c>
      <c r="AR22" s="38">
        <v>2</v>
      </c>
      <c r="AS22" s="74">
        <v>2</v>
      </c>
      <c r="AT22" s="38">
        <v>2</v>
      </c>
      <c r="AU22" s="39"/>
      <c r="AV22" s="31"/>
      <c r="AW22" s="31"/>
      <c r="AX22" s="31"/>
      <c r="AY22" s="31"/>
      <c r="AZ22" s="31"/>
      <c r="BA22" s="31"/>
      <c r="BB22" s="31"/>
      <c r="BC22" s="31"/>
      <c r="BD22" s="31"/>
      <c r="BE22" s="28"/>
      <c r="BF22" s="37">
        <f>X22+Y22+Z22+AA22+AB22+AC22+AD22+AE22+AF22+AG22+AH22+AI22+AJ22+AK22+AL22+AM22+AN22+AO22+AP22+AQ22+AR22+AS22+AT22</f>
        <v>44</v>
      </c>
      <c r="BG22" s="37"/>
    </row>
    <row r="23" spans="1:59" ht="10.5">
      <c r="A23" s="129"/>
      <c r="B23" s="100"/>
      <c r="C23" s="100"/>
      <c r="D23" s="29" t="s">
        <v>31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26"/>
      <c r="V23" s="27"/>
      <c r="W23" s="27"/>
      <c r="X23" s="29"/>
      <c r="Y23" s="29"/>
      <c r="Z23" s="29">
        <v>1</v>
      </c>
      <c r="AA23" s="29"/>
      <c r="AB23" s="29"/>
      <c r="AC23" s="29"/>
      <c r="AD23" s="29"/>
      <c r="AE23" s="29"/>
      <c r="AF23" s="29">
        <v>1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38"/>
      <c r="AQ23" s="38"/>
      <c r="AR23" s="38"/>
      <c r="AS23" s="74"/>
      <c r="AT23" s="38"/>
      <c r="AU23" s="39"/>
      <c r="AV23" s="31"/>
      <c r="AW23" s="31"/>
      <c r="AX23" s="31"/>
      <c r="AY23" s="31"/>
      <c r="AZ23" s="31"/>
      <c r="BA23" s="31"/>
      <c r="BB23" s="31"/>
      <c r="BC23" s="31"/>
      <c r="BD23" s="31"/>
      <c r="BE23" s="28"/>
      <c r="BF23" s="37"/>
      <c r="BG23" s="37">
        <f>X23+Y23+Z23+AA23+AB23+AC23+AD23+AE23+AF23+AG23+AH23+AI23+AJ23+AK23+AL23+AM23+AN23+AO23+AP23+AQ23+AR23+AS23+AT23</f>
        <v>2</v>
      </c>
    </row>
    <row r="24" spans="1:59" ht="10.5" customHeight="1">
      <c r="A24" s="129"/>
      <c r="B24" s="132" t="s">
        <v>37</v>
      </c>
      <c r="C24" s="132" t="s">
        <v>70</v>
      </c>
      <c r="D24" s="32" t="s">
        <v>30</v>
      </c>
      <c r="E24" s="33">
        <f aca="true" t="shared" si="5" ref="E24:T24">E26+E28+E30+E32</f>
        <v>4</v>
      </c>
      <c r="F24" s="33">
        <f t="shared" si="5"/>
        <v>5</v>
      </c>
      <c r="G24" s="33">
        <f t="shared" si="5"/>
        <v>4</v>
      </c>
      <c r="H24" s="33">
        <f t="shared" si="5"/>
        <v>6</v>
      </c>
      <c r="I24" s="33">
        <f t="shared" si="5"/>
        <v>4</v>
      </c>
      <c r="J24" s="33">
        <f t="shared" si="5"/>
        <v>5</v>
      </c>
      <c r="K24" s="33">
        <f t="shared" si="5"/>
        <v>4</v>
      </c>
      <c r="L24" s="33">
        <f t="shared" si="5"/>
        <v>6</v>
      </c>
      <c r="M24" s="33">
        <f t="shared" si="5"/>
        <v>4</v>
      </c>
      <c r="N24" s="33">
        <f t="shared" si="5"/>
        <v>6</v>
      </c>
      <c r="O24" s="33">
        <f t="shared" si="5"/>
        <v>4</v>
      </c>
      <c r="P24" s="33">
        <f t="shared" si="5"/>
        <v>5</v>
      </c>
      <c r="Q24" s="33">
        <f t="shared" si="5"/>
        <v>4</v>
      </c>
      <c r="R24" s="33">
        <f t="shared" si="5"/>
        <v>6</v>
      </c>
      <c r="S24" s="33">
        <f t="shared" si="5"/>
        <v>4</v>
      </c>
      <c r="T24" s="33">
        <f t="shared" si="5"/>
        <v>6</v>
      </c>
      <c r="U24" s="26"/>
      <c r="V24" s="27"/>
      <c r="W24" s="27"/>
      <c r="X24" s="34">
        <f aca="true" t="shared" si="6" ref="X24:AN24">X26+X28+X30+X32</f>
        <v>8</v>
      </c>
      <c r="Y24" s="34">
        <f t="shared" si="6"/>
        <v>9</v>
      </c>
      <c r="Z24" s="34">
        <f t="shared" si="6"/>
        <v>7</v>
      </c>
      <c r="AA24" s="34">
        <f t="shared" si="6"/>
        <v>9</v>
      </c>
      <c r="AB24" s="34">
        <f t="shared" si="6"/>
        <v>8</v>
      </c>
      <c r="AC24" s="34">
        <f t="shared" si="6"/>
        <v>9</v>
      </c>
      <c r="AD24" s="34">
        <f t="shared" si="6"/>
        <v>7</v>
      </c>
      <c r="AE24" s="34">
        <f t="shared" si="6"/>
        <v>9</v>
      </c>
      <c r="AF24" s="34">
        <f t="shared" si="6"/>
        <v>8</v>
      </c>
      <c r="AG24" s="34">
        <f t="shared" si="6"/>
        <v>9</v>
      </c>
      <c r="AH24" s="34">
        <f t="shared" si="6"/>
        <v>8</v>
      </c>
      <c r="AI24" s="34">
        <f t="shared" si="6"/>
        <v>10</v>
      </c>
      <c r="AJ24" s="34">
        <f t="shared" si="6"/>
        <v>7</v>
      </c>
      <c r="AK24" s="34">
        <f t="shared" si="6"/>
        <v>9</v>
      </c>
      <c r="AL24" s="34">
        <f t="shared" si="6"/>
        <v>8</v>
      </c>
      <c r="AM24" s="34">
        <f t="shared" si="6"/>
        <v>10</v>
      </c>
      <c r="AN24" s="34">
        <f t="shared" si="6"/>
        <v>8</v>
      </c>
      <c r="AO24" s="33">
        <f>AO26+AO32+AO28</f>
        <v>9</v>
      </c>
      <c r="AP24" s="33">
        <f>AP26+AP32+AP28</f>
        <v>8</v>
      </c>
      <c r="AQ24" s="33">
        <f>AQ26+AQ32+AQ28</f>
        <v>10</v>
      </c>
      <c r="AR24" s="33">
        <f aca="true" t="shared" si="7" ref="AR24:AT25">AR26+AR28+AR32</f>
        <v>8</v>
      </c>
      <c r="AS24" s="70">
        <f t="shared" si="7"/>
        <v>10</v>
      </c>
      <c r="AT24" s="37">
        <f t="shared" si="7"/>
        <v>9</v>
      </c>
      <c r="AU24" s="39"/>
      <c r="AV24" s="31"/>
      <c r="AW24" s="31"/>
      <c r="AX24" s="31"/>
      <c r="AY24" s="31"/>
      <c r="AZ24" s="31"/>
      <c r="BA24" s="31"/>
      <c r="BB24" s="31"/>
      <c r="BC24" s="31"/>
      <c r="BD24" s="31"/>
      <c r="BE24" s="28"/>
      <c r="BF24" s="33">
        <f>E24+F24+G24+H24+I24+J24+K24+L24+M24+N24+O24+P24+Q24+R24+S24+T24+X24+Y24+Z24+AA24+AB24+AC24+AD24+AE24+AF24+AG24+AH24+AI24+AJ24+AK24+AL24+AM24+AN24+AO24+AP24+AQ24+AR24</f>
        <v>255</v>
      </c>
      <c r="BG24" s="33"/>
    </row>
    <row r="25" spans="1:59" ht="10.5">
      <c r="A25" s="129"/>
      <c r="B25" s="132"/>
      <c r="C25" s="132"/>
      <c r="D25" s="32" t="s">
        <v>31</v>
      </c>
      <c r="E25" s="33">
        <f aca="true" t="shared" si="8" ref="E25:T25">E27+E29+E31+E33</f>
        <v>0</v>
      </c>
      <c r="F25" s="33">
        <f t="shared" si="8"/>
        <v>1</v>
      </c>
      <c r="G25" s="33">
        <f t="shared" si="8"/>
        <v>0</v>
      </c>
      <c r="H25" s="33">
        <f t="shared" si="8"/>
        <v>0</v>
      </c>
      <c r="I25" s="33">
        <f t="shared" si="8"/>
        <v>0</v>
      </c>
      <c r="J25" s="33">
        <f t="shared" si="8"/>
        <v>1</v>
      </c>
      <c r="K25" s="33">
        <f t="shared" si="8"/>
        <v>0</v>
      </c>
      <c r="L25" s="33">
        <f t="shared" si="8"/>
        <v>0</v>
      </c>
      <c r="M25" s="33">
        <f t="shared" si="8"/>
        <v>0</v>
      </c>
      <c r="N25" s="33">
        <f t="shared" si="8"/>
        <v>0</v>
      </c>
      <c r="O25" s="33">
        <f t="shared" si="8"/>
        <v>0</v>
      </c>
      <c r="P25" s="33">
        <f t="shared" si="8"/>
        <v>1</v>
      </c>
      <c r="Q25" s="34">
        <f t="shared" si="8"/>
        <v>0</v>
      </c>
      <c r="R25" s="34">
        <f t="shared" si="8"/>
        <v>0</v>
      </c>
      <c r="S25" s="34">
        <f t="shared" si="8"/>
        <v>0</v>
      </c>
      <c r="T25" s="34">
        <f t="shared" si="8"/>
        <v>0</v>
      </c>
      <c r="U25" s="26"/>
      <c r="V25" s="27"/>
      <c r="W25" s="27"/>
      <c r="X25" s="34">
        <f aca="true" t="shared" si="9" ref="X25:AN25">X27+X29+X31+X33</f>
        <v>0</v>
      </c>
      <c r="Y25" s="34">
        <f t="shared" si="9"/>
        <v>1</v>
      </c>
      <c r="Z25" s="34">
        <f t="shared" si="9"/>
        <v>1</v>
      </c>
      <c r="AA25" s="34">
        <f t="shared" si="9"/>
        <v>1</v>
      </c>
      <c r="AB25" s="34">
        <f t="shared" si="9"/>
        <v>0</v>
      </c>
      <c r="AC25" s="34">
        <f t="shared" si="9"/>
        <v>1</v>
      </c>
      <c r="AD25" s="34">
        <f t="shared" si="9"/>
        <v>1</v>
      </c>
      <c r="AE25" s="34">
        <f t="shared" si="9"/>
        <v>1</v>
      </c>
      <c r="AF25" s="34">
        <f t="shared" si="9"/>
        <v>0</v>
      </c>
      <c r="AG25" s="34">
        <f t="shared" si="9"/>
        <v>1</v>
      </c>
      <c r="AH25" s="34">
        <f t="shared" si="9"/>
        <v>0</v>
      </c>
      <c r="AI25" s="34">
        <f t="shared" si="9"/>
        <v>0</v>
      </c>
      <c r="AJ25" s="34">
        <f t="shared" si="9"/>
        <v>1</v>
      </c>
      <c r="AK25" s="34">
        <f t="shared" si="9"/>
        <v>1</v>
      </c>
      <c r="AL25" s="34">
        <f t="shared" si="9"/>
        <v>0</v>
      </c>
      <c r="AM25" s="34">
        <f t="shared" si="9"/>
        <v>0</v>
      </c>
      <c r="AN25" s="34">
        <f t="shared" si="9"/>
        <v>0</v>
      </c>
      <c r="AO25" s="33">
        <f>AO27+AO33</f>
        <v>1</v>
      </c>
      <c r="AP25" s="33">
        <f>AP27+AP33</f>
        <v>0</v>
      </c>
      <c r="AQ25" s="33">
        <f>AQ27+AQ33</f>
        <v>0</v>
      </c>
      <c r="AR25" s="33">
        <f t="shared" si="7"/>
        <v>0</v>
      </c>
      <c r="AS25" s="70">
        <f t="shared" si="7"/>
        <v>0</v>
      </c>
      <c r="AT25" s="37">
        <f t="shared" si="7"/>
        <v>0</v>
      </c>
      <c r="AU25" s="39"/>
      <c r="AV25" s="31"/>
      <c r="AW25" s="31"/>
      <c r="AX25" s="31"/>
      <c r="AY25" s="31"/>
      <c r="AZ25" s="31"/>
      <c r="BA25" s="31"/>
      <c r="BB25" s="31"/>
      <c r="BC25" s="31"/>
      <c r="BD25" s="31"/>
      <c r="BE25" s="28"/>
      <c r="BF25" s="33"/>
      <c r="BG25" s="33">
        <f>E25+F25+G25+H25+I25+J25+K25+L25+M25+N25+O25+P25+Q25+R25+S25+T25+X25+Y25+Z25+AA25+AB25+AC25+AD25+AE25+AF25+AG25+AH25+AI25+AJ25+AK25+AL25+AM25+AN25+AO25+AP25+AQ25+AR25</f>
        <v>13</v>
      </c>
    </row>
    <row r="26" spans="1:59" ht="10.5" customHeight="1">
      <c r="A26" s="129"/>
      <c r="B26" s="99" t="s">
        <v>90</v>
      </c>
      <c r="C26" s="99" t="s">
        <v>149</v>
      </c>
      <c r="D26" s="29" t="s">
        <v>30</v>
      </c>
      <c r="E26" s="38">
        <v>4</v>
      </c>
      <c r="F26" s="38">
        <v>5</v>
      </c>
      <c r="G26" s="38">
        <v>4</v>
      </c>
      <c r="H26" s="38">
        <v>6</v>
      </c>
      <c r="I26" s="38">
        <v>4</v>
      </c>
      <c r="J26" s="38">
        <v>5</v>
      </c>
      <c r="K26" s="38">
        <v>4</v>
      </c>
      <c r="L26" s="38">
        <v>6</v>
      </c>
      <c r="M26" s="38">
        <v>4</v>
      </c>
      <c r="N26" s="38">
        <v>6</v>
      </c>
      <c r="O26" s="38">
        <v>4</v>
      </c>
      <c r="P26" s="38">
        <v>5</v>
      </c>
      <c r="Q26" s="38">
        <v>4</v>
      </c>
      <c r="R26" s="38">
        <v>6</v>
      </c>
      <c r="S26" s="38">
        <v>4</v>
      </c>
      <c r="T26" s="38">
        <v>6</v>
      </c>
      <c r="U26" s="26"/>
      <c r="V26" s="27"/>
      <c r="W26" s="27"/>
      <c r="X26" s="29">
        <v>2</v>
      </c>
      <c r="Y26" s="29">
        <v>3</v>
      </c>
      <c r="Z26" s="29">
        <v>2</v>
      </c>
      <c r="AA26" s="29">
        <v>3</v>
      </c>
      <c r="AB26" s="29">
        <v>2</v>
      </c>
      <c r="AC26" s="29">
        <v>3</v>
      </c>
      <c r="AD26" s="29">
        <v>2</v>
      </c>
      <c r="AE26" s="29">
        <v>4</v>
      </c>
      <c r="AF26" s="29">
        <v>2</v>
      </c>
      <c r="AG26" s="29">
        <v>4</v>
      </c>
      <c r="AH26" s="29">
        <v>2</v>
      </c>
      <c r="AI26" s="29">
        <v>4</v>
      </c>
      <c r="AJ26" s="29">
        <v>2</v>
      </c>
      <c r="AK26" s="29">
        <v>3</v>
      </c>
      <c r="AL26" s="29">
        <v>2</v>
      </c>
      <c r="AM26" s="29">
        <v>4</v>
      </c>
      <c r="AN26" s="29">
        <v>2</v>
      </c>
      <c r="AO26" s="29">
        <v>4</v>
      </c>
      <c r="AP26" s="38">
        <v>2</v>
      </c>
      <c r="AQ26" s="38">
        <v>4</v>
      </c>
      <c r="AR26" s="51">
        <v>2</v>
      </c>
      <c r="AS26" s="74">
        <v>4</v>
      </c>
      <c r="AT26" s="38">
        <v>3</v>
      </c>
      <c r="AU26" s="39"/>
      <c r="AV26" s="31"/>
      <c r="AW26" s="31"/>
      <c r="AX26" s="31"/>
      <c r="AY26" s="31"/>
      <c r="AZ26" s="31"/>
      <c r="BA26" s="31"/>
      <c r="BB26" s="31"/>
      <c r="BC26" s="31"/>
      <c r="BD26" s="31"/>
      <c r="BE26" s="28"/>
      <c r="BF26" s="37">
        <f>E26+F26+G26+H26+I26+J26+K26+L26+M26+N26+O26+P26+Q26+R26+S26+T26+X26+Y26+Z26+AA26+AB26+AC26+AD26+AE26+AF26+AG26+AH26+AI26+AJ26+AK26+AL26+AM26+AN26+AO26+AP26+AQ26+AR26+AS26+AT26</f>
        <v>142</v>
      </c>
      <c r="BG26" s="37"/>
    </row>
    <row r="27" spans="1:59" ht="10.5">
      <c r="A27" s="129"/>
      <c r="B27" s="103"/>
      <c r="C27" s="103"/>
      <c r="D27" s="29" t="s">
        <v>31</v>
      </c>
      <c r="E27" s="43"/>
      <c r="F27" s="44">
        <v>1</v>
      </c>
      <c r="G27" s="44"/>
      <c r="H27" s="44"/>
      <c r="I27" s="44"/>
      <c r="J27" s="44">
        <v>1</v>
      </c>
      <c r="K27" s="44"/>
      <c r="L27" s="44"/>
      <c r="M27" s="44"/>
      <c r="N27" s="44"/>
      <c r="O27" s="44"/>
      <c r="P27" s="44">
        <v>1</v>
      </c>
      <c r="Q27" s="44"/>
      <c r="R27" s="44"/>
      <c r="S27" s="44"/>
      <c r="T27" s="44"/>
      <c r="U27" s="26"/>
      <c r="V27" s="27"/>
      <c r="W27" s="27"/>
      <c r="X27" s="29"/>
      <c r="Y27" s="29">
        <v>1</v>
      </c>
      <c r="Z27" s="29"/>
      <c r="AA27" s="29">
        <v>1</v>
      </c>
      <c r="AB27" s="29"/>
      <c r="AC27" s="29">
        <v>1</v>
      </c>
      <c r="AD27" s="29"/>
      <c r="AE27" s="29"/>
      <c r="AF27" s="29"/>
      <c r="AG27" s="29"/>
      <c r="AH27" s="29"/>
      <c r="AI27" s="29"/>
      <c r="AJ27" s="29"/>
      <c r="AK27" s="29">
        <v>1</v>
      </c>
      <c r="AL27" s="29"/>
      <c r="AM27" s="29"/>
      <c r="AN27" s="29"/>
      <c r="AO27" s="29"/>
      <c r="AP27" s="38"/>
      <c r="AQ27" s="38"/>
      <c r="AR27" s="51"/>
      <c r="AS27" s="74"/>
      <c r="AT27" s="38"/>
      <c r="AU27" s="39"/>
      <c r="AV27" s="31"/>
      <c r="AW27" s="31"/>
      <c r="AX27" s="31"/>
      <c r="AY27" s="31"/>
      <c r="AZ27" s="31"/>
      <c r="BA27" s="31"/>
      <c r="BB27" s="31"/>
      <c r="BC27" s="31"/>
      <c r="BD27" s="31"/>
      <c r="BE27" s="28"/>
      <c r="BF27" s="37"/>
      <c r="BG27" s="37">
        <f>E27+F27+G27+H27+I27+J27+K27+L27+M27+N27+O27+P27+Q27+R27+S27+T27+X27+Y27+Z27+AA27+AB27+AC27+AD27+AE27+AF27+AG27+AH27+AI27+AJ27+AK27+AL27+AM27+AN27+AO27+AP27+AQ27+AR27</f>
        <v>7</v>
      </c>
    </row>
    <row r="28" spans="1:59" ht="10.5" customHeight="1">
      <c r="A28" s="129"/>
      <c r="B28" s="99" t="s">
        <v>142</v>
      </c>
      <c r="C28" s="110" t="s">
        <v>178</v>
      </c>
      <c r="D28" s="64" t="s">
        <v>30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6"/>
      <c r="V28" s="27"/>
      <c r="W28" s="27"/>
      <c r="X28" s="29">
        <v>4</v>
      </c>
      <c r="Y28" s="29">
        <v>2</v>
      </c>
      <c r="Z28" s="29">
        <v>3</v>
      </c>
      <c r="AA28" s="29">
        <v>2</v>
      </c>
      <c r="AB28" s="29">
        <v>4</v>
      </c>
      <c r="AC28" s="29">
        <v>2</v>
      </c>
      <c r="AD28" s="29">
        <v>3</v>
      </c>
      <c r="AE28" s="29">
        <v>2</v>
      </c>
      <c r="AF28" s="29">
        <v>4</v>
      </c>
      <c r="AG28" s="29">
        <v>2</v>
      </c>
      <c r="AH28" s="29">
        <v>4</v>
      </c>
      <c r="AI28" s="29">
        <v>2</v>
      </c>
      <c r="AJ28" s="29">
        <v>3</v>
      </c>
      <c r="AK28" s="29">
        <v>2</v>
      </c>
      <c r="AL28" s="29">
        <v>4</v>
      </c>
      <c r="AM28" s="29">
        <v>2</v>
      </c>
      <c r="AN28" s="29">
        <v>4</v>
      </c>
      <c r="AO28" s="29">
        <v>2</v>
      </c>
      <c r="AP28" s="29">
        <v>4</v>
      </c>
      <c r="AQ28" s="29">
        <v>2</v>
      </c>
      <c r="AR28" s="51">
        <v>4</v>
      </c>
      <c r="AS28" s="74">
        <v>2</v>
      </c>
      <c r="AT28" s="38">
        <v>3</v>
      </c>
      <c r="AU28" s="39"/>
      <c r="AV28" s="31"/>
      <c r="AW28" s="31"/>
      <c r="AX28" s="31"/>
      <c r="AY28" s="31"/>
      <c r="AZ28" s="31"/>
      <c r="BA28" s="31"/>
      <c r="BB28" s="31"/>
      <c r="BC28" s="31"/>
      <c r="BD28" s="31"/>
      <c r="BE28" s="28"/>
      <c r="BF28" s="37">
        <f>X28+Y28+Z28+AA28+AB28+AC28+AD28+AE28+AF28+AG28+AH28+AI28+AJ28+AK28+AL28+AM28+AN28+AO28+AP28+AQ28+AR28+E28+F28+G28+H28+I28+J28+K28+L28+M28+N28+O28+P28+Q28+R28+S28+T28+AS28+AT28</f>
        <v>66</v>
      </c>
      <c r="BG28" s="37"/>
    </row>
    <row r="29" spans="1:59" ht="10.5">
      <c r="A29" s="129"/>
      <c r="B29" s="103"/>
      <c r="C29" s="110"/>
      <c r="D29" s="95" t="s">
        <v>31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6"/>
      <c r="V29" s="27"/>
      <c r="W29" s="27"/>
      <c r="X29" s="29"/>
      <c r="Y29" s="29"/>
      <c r="Z29" s="29">
        <v>1</v>
      </c>
      <c r="AA29" s="29"/>
      <c r="AB29" s="29"/>
      <c r="AC29" s="29"/>
      <c r="AD29" s="29">
        <v>1</v>
      </c>
      <c r="AE29" s="29"/>
      <c r="AF29" s="29"/>
      <c r="AG29" s="29"/>
      <c r="AH29" s="38"/>
      <c r="AI29" s="38"/>
      <c r="AJ29" s="38">
        <v>1</v>
      </c>
      <c r="AK29" s="38"/>
      <c r="AL29" s="29"/>
      <c r="AM29" s="38"/>
      <c r="AN29" s="38"/>
      <c r="AO29" s="38"/>
      <c r="AP29" s="38"/>
      <c r="AQ29" s="38"/>
      <c r="AR29" s="51"/>
      <c r="AS29" s="74"/>
      <c r="AT29" s="38"/>
      <c r="AU29" s="39"/>
      <c r="AV29" s="31"/>
      <c r="AW29" s="31"/>
      <c r="AX29" s="31"/>
      <c r="AY29" s="31"/>
      <c r="AZ29" s="31"/>
      <c r="BA29" s="31"/>
      <c r="BB29" s="31"/>
      <c r="BC29" s="31"/>
      <c r="BD29" s="31"/>
      <c r="BE29" s="28"/>
      <c r="BF29" s="37"/>
      <c r="BG29" s="37">
        <f>X29+Y29+Z29+AA29+AB29+AC29+AD29+AE29+AF29+AG29+AH29+AI29+AJ29+AK29+AL29+AM29+AN29+AO29+AP29+AQ29+AR29+E29+F29+G29+H29+I29+J29+K29+L29+M29+N29+O29+P29+Q29+R29+S29+T29</f>
        <v>3</v>
      </c>
    </row>
    <row r="30" spans="1:59" ht="1.5" customHeight="1" hidden="1">
      <c r="A30" s="129"/>
      <c r="B30" s="99" t="s">
        <v>150</v>
      </c>
      <c r="C30" s="99" t="s">
        <v>151</v>
      </c>
      <c r="D30" s="64" t="s">
        <v>30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6"/>
      <c r="V30" s="27"/>
      <c r="W30" s="27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8"/>
      <c r="AI30" s="38"/>
      <c r="AJ30" s="38"/>
      <c r="AK30" s="38"/>
      <c r="AL30" s="29"/>
      <c r="AM30" s="38"/>
      <c r="AN30" s="38"/>
      <c r="AO30" s="38"/>
      <c r="AP30" s="38"/>
      <c r="AQ30" s="38"/>
      <c r="AR30" s="51"/>
      <c r="AS30" s="74"/>
      <c r="AT30" s="38"/>
      <c r="AU30" s="39"/>
      <c r="AV30" s="31"/>
      <c r="AW30" s="31"/>
      <c r="AX30" s="31"/>
      <c r="AY30" s="31"/>
      <c r="AZ30" s="31"/>
      <c r="BA30" s="31"/>
      <c r="BB30" s="31"/>
      <c r="BC30" s="31"/>
      <c r="BD30" s="31"/>
      <c r="BE30" s="28"/>
      <c r="BF30" s="37"/>
      <c r="BG30" s="37"/>
    </row>
    <row r="31" spans="1:59" ht="10.5" hidden="1">
      <c r="A31" s="129"/>
      <c r="B31" s="103"/>
      <c r="C31" s="103"/>
      <c r="D31" s="95" t="s">
        <v>31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6"/>
      <c r="V31" s="27"/>
      <c r="W31" s="27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8"/>
      <c r="AI31" s="38"/>
      <c r="AJ31" s="38"/>
      <c r="AK31" s="38"/>
      <c r="AL31" s="29"/>
      <c r="AM31" s="38"/>
      <c r="AN31" s="38"/>
      <c r="AO31" s="38"/>
      <c r="AP31" s="38"/>
      <c r="AQ31" s="38"/>
      <c r="AR31" s="51"/>
      <c r="AS31" s="74"/>
      <c r="AT31" s="38"/>
      <c r="AU31" s="39"/>
      <c r="AV31" s="31"/>
      <c r="AW31" s="31"/>
      <c r="AX31" s="31"/>
      <c r="AY31" s="31"/>
      <c r="AZ31" s="31"/>
      <c r="BA31" s="31"/>
      <c r="BB31" s="31"/>
      <c r="BC31" s="31"/>
      <c r="BD31" s="31"/>
      <c r="BE31" s="28"/>
      <c r="BF31" s="37"/>
      <c r="BG31" s="37"/>
    </row>
    <row r="32" spans="1:59" ht="18.75" customHeight="1">
      <c r="A32" s="129"/>
      <c r="B32" s="99" t="s">
        <v>150</v>
      </c>
      <c r="C32" s="110" t="s">
        <v>151</v>
      </c>
      <c r="D32" s="64" t="s">
        <v>30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6"/>
      <c r="V32" s="27"/>
      <c r="W32" s="27"/>
      <c r="X32" s="29">
        <v>2</v>
      </c>
      <c r="Y32" s="29">
        <v>4</v>
      </c>
      <c r="Z32" s="29">
        <v>2</v>
      </c>
      <c r="AA32" s="29">
        <v>4</v>
      </c>
      <c r="AB32" s="29">
        <v>2</v>
      </c>
      <c r="AC32" s="29">
        <v>4</v>
      </c>
      <c r="AD32" s="29">
        <v>2</v>
      </c>
      <c r="AE32" s="29">
        <v>3</v>
      </c>
      <c r="AF32" s="29">
        <v>2</v>
      </c>
      <c r="AG32" s="29">
        <v>3</v>
      </c>
      <c r="AH32" s="38">
        <v>2</v>
      </c>
      <c r="AI32" s="38">
        <v>4</v>
      </c>
      <c r="AJ32" s="38">
        <v>2</v>
      </c>
      <c r="AK32" s="38">
        <v>4</v>
      </c>
      <c r="AL32" s="29">
        <v>2</v>
      </c>
      <c r="AM32" s="38">
        <v>4</v>
      </c>
      <c r="AN32" s="38">
        <v>2</v>
      </c>
      <c r="AO32" s="38">
        <v>3</v>
      </c>
      <c r="AP32" s="38">
        <v>2</v>
      </c>
      <c r="AQ32" s="38">
        <v>4</v>
      </c>
      <c r="AR32" s="51">
        <v>2</v>
      </c>
      <c r="AS32" s="74">
        <v>4</v>
      </c>
      <c r="AT32" s="38">
        <v>3</v>
      </c>
      <c r="AU32" s="39"/>
      <c r="AV32" s="31"/>
      <c r="AW32" s="31"/>
      <c r="AX32" s="31"/>
      <c r="AY32" s="31"/>
      <c r="AZ32" s="31"/>
      <c r="BA32" s="31"/>
      <c r="BB32" s="31"/>
      <c r="BC32" s="31"/>
      <c r="BD32" s="31"/>
      <c r="BE32" s="28"/>
      <c r="BF32" s="37">
        <f>SUM(X32:AT32)</f>
        <v>66</v>
      </c>
      <c r="BG32" s="37"/>
    </row>
    <row r="33" spans="1:59" ht="10.5">
      <c r="A33" s="129"/>
      <c r="B33" s="103"/>
      <c r="C33" s="110"/>
      <c r="D33" s="95" t="s">
        <v>31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6"/>
      <c r="V33" s="27"/>
      <c r="W33" s="27"/>
      <c r="X33" s="29"/>
      <c r="Y33" s="29"/>
      <c r="Z33" s="29"/>
      <c r="AA33" s="29"/>
      <c r="AB33" s="29"/>
      <c r="AC33" s="29"/>
      <c r="AD33" s="29"/>
      <c r="AE33" s="29">
        <v>1</v>
      </c>
      <c r="AF33" s="29"/>
      <c r="AG33" s="29">
        <v>1</v>
      </c>
      <c r="AH33" s="38"/>
      <c r="AI33" s="38"/>
      <c r="AJ33" s="38"/>
      <c r="AK33" s="38"/>
      <c r="AL33" s="29"/>
      <c r="AM33" s="38"/>
      <c r="AN33" s="38"/>
      <c r="AO33" s="38">
        <v>1</v>
      </c>
      <c r="AP33" s="38"/>
      <c r="AQ33" s="38"/>
      <c r="AR33" s="51"/>
      <c r="AS33" s="74"/>
      <c r="AT33" s="38"/>
      <c r="AU33" s="39"/>
      <c r="AV33" s="31"/>
      <c r="AW33" s="31"/>
      <c r="AX33" s="31"/>
      <c r="AY33" s="31"/>
      <c r="AZ33" s="31"/>
      <c r="BA33" s="31"/>
      <c r="BB33" s="31"/>
      <c r="BC33" s="31"/>
      <c r="BD33" s="31"/>
      <c r="BE33" s="28"/>
      <c r="BF33" s="37"/>
      <c r="BG33" s="37">
        <f>SUM(X33:AQ33)</f>
        <v>3</v>
      </c>
    </row>
    <row r="34" spans="1:59" ht="17.25" customHeight="1">
      <c r="A34" s="129"/>
      <c r="B34" s="132" t="s">
        <v>91</v>
      </c>
      <c r="C34" s="135" t="s">
        <v>42</v>
      </c>
      <c r="D34" s="32" t="s">
        <v>30</v>
      </c>
      <c r="E34" s="33">
        <f aca="true" t="shared" si="10" ref="E34:T34">E36+E68</f>
        <v>20</v>
      </c>
      <c r="F34" s="33">
        <f t="shared" si="10"/>
        <v>19</v>
      </c>
      <c r="G34" s="33">
        <f t="shared" si="10"/>
        <v>20</v>
      </c>
      <c r="H34" s="33">
        <f t="shared" si="10"/>
        <v>18</v>
      </c>
      <c r="I34" s="33">
        <f t="shared" si="10"/>
        <v>21</v>
      </c>
      <c r="J34" s="33">
        <f t="shared" si="10"/>
        <v>20</v>
      </c>
      <c r="K34" s="33">
        <f t="shared" si="10"/>
        <v>20</v>
      </c>
      <c r="L34" s="33">
        <f t="shared" si="10"/>
        <v>20</v>
      </c>
      <c r="M34" s="33">
        <f t="shared" si="10"/>
        <v>21</v>
      </c>
      <c r="N34" s="33">
        <f t="shared" si="10"/>
        <v>18</v>
      </c>
      <c r="O34" s="33">
        <f t="shared" si="10"/>
        <v>20</v>
      </c>
      <c r="P34" s="33">
        <f t="shared" si="10"/>
        <v>19</v>
      </c>
      <c r="Q34" s="33">
        <f t="shared" si="10"/>
        <v>20</v>
      </c>
      <c r="R34" s="33">
        <f t="shared" si="10"/>
        <v>18</v>
      </c>
      <c r="S34" s="33">
        <f t="shared" si="10"/>
        <v>21</v>
      </c>
      <c r="T34" s="33">
        <f t="shared" si="10"/>
        <v>18</v>
      </c>
      <c r="U34" s="26"/>
      <c r="V34" s="27"/>
      <c r="W34" s="27"/>
      <c r="X34" s="34">
        <f aca="true" t="shared" si="11" ref="X34:AN34">X36+X68</f>
        <v>18</v>
      </c>
      <c r="Y34" s="34">
        <f t="shared" si="11"/>
        <v>17</v>
      </c>
      <c r="Z34" s="34">
        <f t="shared" si="11"/>
        <v>20</v>
      </c>
      <c r="AA34" s="34">
        <f t="shared" si="11"/>
        <v>17</v>
      </c>
      <c r="AB34" s="34">
        <f t="shared" si="11"/>
        <v>18</v>
      </c>
      <c r="AC34" s="34">
        <f t="shared" si="11"/>
        <v>17</v>
      </c>
      <c r="AD34" s="34">
        <f t="shared" si="11"/>
        <v>19</v>
      </c>
      <c r="AE34" s="34">
        <f t="shared" si="11"/>
        <v>17</v>
      </c>
      <c r="AF34" s="34">
        <f t="shared" si="11"/>
        <v>19</v>
      </c>
      <c r="AG34" s="34">
        <f t="shared" si="11"/>
        <v>17</v>
      </c>
      <c r="AH34" s="34">
        <f t="shared" si="11"/>
        <v>20</v>
      </c>
      <c r="AI34" s="34">
        <f t="shared" si="11"/>
        <v>16</v>
      </c>
      <c r="AJ34" s="34">
        <f t="shared" si="11"/>
        <v>20</v>
      </c>
      <c r="AK34" s="34">
        <f t="shared" si="11"/>
        <v>18</v>
      </c>
      <c r="AL34" s="34">
        <f t="shared" si="11"/>
        <v>18</v>
      </c>
      <c r="AM34" s="34">
        <f t="shared" si="11"/>
        <v>17</v>
      </c>
      <c r="AN34" s="34">
        <f t="shared" si="11"/>
        <v>18</v>
      </c>
      <c r="AO34" s="37">
        <f aca="true" t="shared" si="12" ref="AO34:AQ35">AO36+AO68</f>
        <v>17</v>
      </c>
      <c r="AP34" s="55">
        <f t="shared" si="12"/>
        <v>18</v>
      </c>
      <c r="AQ34" s="55">
        <f t="shared" si="12"/>
        <v>17</v>
      </c>
      <c r="AR34" s="55">
        <f>AR36+AR68</f>
        <v>19</v>
      </c>
      <c r="AS34" s="55">
        <f>AS36+AS68</f>
        <v>16</v>
      </c>
      <c r="AT34" s="55">
        <f>AT36+AT68</f>
        <v>17</v>
      </c>
      <c r="AU34" s="39"/>
      <c r="AV34" s="31"/>
      <c r="AW34" s="31"/>
      <c r="AX34" s="31"/>
      <c r="AY34" s="31"/>
      <c r="AZ34" s="31"/>
      <c r="BA34" s="31"/>
      <c r="BB34" s="31"/>
      <c r="BC34" s="31"/>
      <c r="BD34" s="31"/>
      <c r="BE34" s="28"/>
      <c r="BF34" s="33">
        <f>SUM(E34:AT34)</f>
        <v>723</v>
      </c>
      <c r="BG34" s="37"/>
    </row>
    <row r="35" spans="1:59" ht="10.5">
      <c r="A35" s="129"/>
      <c r="B35" s="132"/>
      <c r="C35" s="118"/>
      <c r="D35" s="32" t="s">
        <v>31</v>
      </c>
      <c r="E35" s="33">
        <f aca="true" t="shared" si="13" ref="E35:J35">E37+E69</f>
        <v>2</v>
      </c>
      <c r="F35" s="33">
        <f t="shared" si="13"/>
        <v>1</v>
      </c>
      <c r="G35" s="33">
        <f t="shared" si="13"/>
        <v>2</v>
      </c>
      <c r="H35" s="33">
        <f t="shared" si="13"/>
        <v>2</v>
      </c>
      <c r="I35" s="33">
        <f t="shared" si="13"/>
        <v>1</v>
      </c>
      <c r="J35" s="33">
        <f t="shared" si="13"/>
        <v>0</v>
      </c>
      <c r="K35" s="33">
        <f>K37+L69</f>
        <v>2</v>
      </c>
      <c r="L35" s="34">
        <f aca="true" t="shared" si="14" ref="L35:T35">L37+L69</f>
        <v>0</v>
      </c>
      <c r="M35" s="34">
        <f t="shared" si="14"/>
        <v>1</v>
      </c>
      <c r="N35" s="34">
        <f t="shared" si="14"/>
        <v>2</v>
      </c>
      <c r="O35" s="34">
        <f t="shared" si="14"/>
        <v>2</v>
      </c>
      <c r="P35" s="34">
        <f t="shared" si="14"/>
        <v>1</v>
      </c>
      <c r="Q35" s="34">
        <f t="shared" si="14"/>
        <v>2</v>
      </c>
      <c r="R35" s="34">
        <f t="shared" si="14"/>
        <v>2</v>
      </c>
      <c r="S35" s="34">
        <f t="shared" si="14"/>
        <v>1</v>
      </c>
      <c r="T35" s="34">
        <f t="shared" si="14"/>
        <v>2</v>
      </c>
      <c r="U35" s="26"/>
      <c r="V35" s="27"/>
      <c r="W35" s="27"/>
      <c r="X35" s="34">
        <f aca="true" t="shared" si="15" ref="X35:AN35">X37+X69</f>
        <v>2</v>
      </c>
      <c r="Y35" s="34">
        <f t="shared" si="15"/>
        <v>1</v>
      </c>
      <c r="Z35" s="34">
        <f t="shared" si="15"/>
        <v>0</v>
      </c>
      <c r="AA35" s="34">
        <f t="shared" si="15"/>
        <v>1</v>
      </c>
      <c r="AB35" s="34">
        <f t="shared" si="15"/>
        <v>2</v>
      </c>
      <c r="AC35" s="34">
        <f t="shared" si="15"/>
        <v>1</v>
      </c>
      <c r="AD35" s="34">
        <f t="shared" si="15"/>
        <v>1</v>
      </c>
      <c r="AE35" s="34">
        <f t="shared" si="15"/>
        <v>1</v>
      </c>
      <c r="AF35" s="34">
        <f t="shared" si="15"/>
        <v>1</v>
      </c>
      <c r="AG35" s="34">
        <f t="shared" si="15"/>
        <v>1</v>
      </c>
      <c r="AH35" s="33">
        <f t="shared" si="15"/>
        <v>0</v>
      </c>
      <c r="AI35" s="33">
        <f t="shared" si="15"/>
        <v>2</v>
      </c>
      <c r="AJ35" s="33">
        <f t="shared" si="15"/>
        <v>0</v>
      </c>
      <c r="AK35" s="33">
        <f t="shared" si="15"/>
        <v>0</v>
      </c>
      <c r="AL35" s="34">
        <f t="shared" si="15"/>
        <v>2</v>
      </c>
      <c r="AM35" s="33">
        <f t="shared" si="15"/>
        <v>1</v>
      </c>
      <c r="AN35" s="33">
        <f t="shared" si="15"/>
        <v>2</v>
      </c>
      <c r="AO35" s="37">
        <f t="shared" si="12"/>
        <v>1</v>
      </c>
      <c r="AP35" s="37">
        <f t="shared" si="12"/>
        <v>2</v>
      </c>
      <c r="AQ35" s="71">
        <f t="shared" si="12"/>
        <v>1</v>
      </c>
      <c r="AR35" s="33">
        <f>AR37</f>
        <v>1</v>
      </c>
      <c r="AS35" s="70">
        <f>AS37</f>
        <v>2</v>
      </c>
      <c r="AT35" s="37">
        <f>AT37</f>
        <v>2</v>
      </c>
      <c r="AU35" s="39"/>
      <c r="AV35" s="31"/>
      <c r="AW35" s="31"/>
      <c r="AX35" s="31"/>
      <c r="AY35" s="31"/>
      <c r="AZ35" s="31"/>
      <c r="BA35" s="31"/>
      <c r="BB35" s="31"/>
      <c r="BC35" s="31"/>
      <c r="BD35" s="31"/>
      <c r="BE35" s="28"/>
      <c r="BF35" s="33"/>
      <c r="BG35" s="33">
        <f>SUM(E35:AS35)</f>
        <v>48</v>
      </c>
    </row>
    <row r="36" spans="1:59" ht="21.75" customHeight="1">
      <c r="A36" s="129"/>
      <c r="B36" s="132" t="s">
        <v>38</v>
      </c>
      <c r="C36" s="135" t="s">
        <v>108</v>
      </c>
      <c r="D36" s="45" t="s">
        <v>30</v>
      </c>
      <c r="E36" s="33">
        <f>E38+E42+E44+E52+E60+E40+E54+E56+E58+E62+E64+E46+E48+E50</f>
        <v>20</v>
      </c>
      <c r="F36" s="33">
        <f>F38+F40+F42+F44+F52+F54+F56+F58+F60+F62+F64+F46+F48+F50</f>
        <v>19</v>
      </c>
      <c r="G36" s="33">
        <f>G38+G40+G42+G44+G52+G54+G56+G58+G60+G62+G64+G46+G48+G50</f>
        <v>20</v>
      </c>
      <c r="H36" s="33">
        <f aca="true" t="shared" si="16" ref="H36:T36">H38+H42+H44+H52+H60+H40+H54+H56+H58+H62+H64+H46+H48+H50</f>
        <v>18</v>
      </c>
      <c r="I36" s="33">
        <f t="shared" si="16"/>
        <v>21</v>
      </c>
      <c r="J36" s="33">
        <f t="shared" si="16"/>
        <v>20</v>
      </c>
      <c r="K36" s="33">
        <f t="shared" si="16"/>
        <v>20</v>
      </c>
      <c r="L36" s="33">
        <f t="shared" si="16"/>
        <v>20</v>
      </c>
      <c r="M36" s="33">
        <f t="shared" si="16"/>
        <v>21</v>
      </c>
      <c r="N36" s="33">
        <f t="shared" si="16"/>
        <v>18</v>
      </c>
      <c r="O36" s="33">
        <f t="shared" si="16"/>
        <v>20</v>
      </c>
      <c r="P36" s="33">
        <f t="shared" si="16"/>
        <v>19</v>
      </c>
      <c r="Q36" s="33">
        <f t="shared" si="16"/>
        <v>20</v>
      </c>
      <c r="R36" s="33">
        <f t="shared" si="16"/>
        <v>18</v>
      </c>
      <c r="S36" s="33">
        <f t="shared" si="16"/>
        <v>21</v>
      </c>
      <c r="T36" s="33">
        <f t="shared" si="16"/>
        <v>18</v>
      </c>
      <c r="U36" s="26"/>
      <c r="V36" s="27"/>
      <c r="W36" s="27"/>
      <c r="X36" s="34">
        <f>X38+X42+X44+X52+X56+X62+X64+X40+X54+X58+X60+X46+X48+X50+X66</f>
        <v>18</v>
      </c>
      <c r="Y36" s="34">
        <f>Y38+Y42+Y44+Y52+Y56+Y62+Y64+Y40+Y54+Y58+Y60+Y46+Y48+Y50+Y66</f>
        <v>17</v>
      </c>
      <c r="Z36" s="34">
        <f>Z38+Z56+Z62+Z64+Z40+Z42+Z44+Z52+Z54+Z58+Z60+Z46+Z48+Z50+Z66</f>
        <v>20</v>
      </c>
      <c r="AA36" s="34">
        <f>AA38+AA56+AA62+AA64+AA40+AA42+AA44+AA52+AA54+AA58+AA60+AA46+AA48+AA50+AA66</f>
        <v>17</v>
      </c>
      <c r="AB36" s="34">
        <f>AB38+AB56+AB62+AB64+AB40+AB42+AB44+AB52+AB54+AB58+AB60+AB46+AB48+AB50+AB66</f>
        <v>18</v>
      </c>
      <c r="AC36" s="34">
        <f>AC38+AC40+AC42+AC44+AC46+AC48+AC50+AC52+AC54+AC58+AC56+AC60+AC62+AC64+AC66</f>
        <v>17</v>
      </c>
      <c r="AD36" s="34">
        <f>AD38+AD40+AD42+AD44+AD46+AD48+AD50+AD52+AD54+AD58+AD56+AD60+AD62+AD64+AD66</f>
        <v>19</v>
      </c>
      <c r="AE36" s="34">
        <f aca="true" t="shared" si="17" ref="AE36:AN36">AE38+AE56+AE62+AE64+AE40+AE42+AE44+AE52+AE54+AE58+AE60+AE46+AE48+AE50+AE66</f>
        <v>17</v>
      </c>
      <c r="AF36" s="34">
        <f t="shared" si="17"/>
        <v>19</v>
      </c>
      <c r="AG36" s="34">
        <f t="shared" si="17"/>
        <v>17</v>
      </c>
      <c r="AH36" s="34">
        <f t="shared" si="17"/>
        <v>20</v>
      </c>
      <c r="AI36" s="34">
        <f t="shared" si="17"/>
        <v>16</v>
      </c>
      <c r="AJ36" s="34">
        <f t="shared" si="17"/>
        <v>20</v>
      </c>
      <c r="AK36" s="34">
        <f t="shared" si="17"/>
        <v>18</v>
      </c>
      <c r="AL36" s="34">
        <f t="shared" si="17"/>
        <v>18</v>
      </c>
      <c r="AM36" s="34">
        <f t="shared" si="17"/>
        <v>17</v>
      </c>
      <c r="AN36" s="34">
        <f t="shared" si="17"/>
        <v>18</v>
      </c>
      <c r="AO36" s="33">
        <f>AO38+AO40+AO42+AO44+AO46+AO48+AO50+AO52+AO54+AO56+AO64+AO66</f>
        <v>17</v>
      </c>
      <c r="AP36" s="68">
        <f>AP38+AP40+AP42+AP44+AP46+AP48+AP50+AP52+AP54+AP56+AP64+AP66</f>
        <v>18</v>
      </c>
      <c r="AQ36" s="69">
        <f>AQ38+AQ40+AQ42+AQ44+AQ46+AQ48+AQ50+AQ52+AQ54+AQ56+AQ64+AQ66</f>
        <v>17</v>
      </c>
      <c r="AR36" s="86">
        <f>AR40+AR48+AR50+AR52</f>
        <v>19</v>
      </c>
      <c r="AS36" s="55">
        <f>AS40+AS48+AS50+AS52</f>
        <v>16</v>
      </c>
      <c r="AT36" s="33">
        <f>AT40+AT48+AT50+AT52</f>
        <v>17</v>
      </c>
      <c r="AU36" s="39"/>
      <c r="AV36" s="31"/>
      <c r="AW36" s="31"/>
      <c r="AX36" s="31"/>
      <c r="AY36" s="31"/>
      <c r="AZ36" s="31"/>
      <c r="BA36" s="31"/>
      <c r="BB36" s="31"/>
      <c r="BC36" s="31"/>
      <c r="BD36" s="31"/>
      <c r="BE36" s="28"/>
      <c r="BF36" s="33">
        <f>E36+F36+G36+H36+I36+J36+K36+L36+M36+N36+O36+P36+Q36+R36+S36+T36+X36+Y36+Z36+AA36+AB36+AC36+AD36+AE36+AF36+AG36+AH36+AI36+AJ36+AK36+AL36+AM36+AN36+AO36+AP36+AQ36+AR36</f>
        <v>690</v>
      </c>
      <c r="BG36" s="37"/>
    </row>
    <row r="37" spans="1:59" ht="10.5">
      <c r="A37" s="129"/>
      <c r="B37" s="132"/>
      <c r="C37" s="118"/>
      <c r="D37" s="45" t="s">
        <v>31</v>
      </c>
      <c r="E37" s="33">
        <f>E39+E43+E45+E53+E61+E41+E55+E57+E59+E63+E65+E47+E49+E51</f>
        <v>2</v>
      </c>
      <c r="F37" s="33">
        <f>F39+F43+F45+F53+F61+F41+F55+F57+F59+F63+F65+F47+F49+F51</f>
        <v>1</v>
      </c>
      <c r="G37" s="33">
        <f>G39+G43+G45+G53+G61+G41+G55+G57+G59+G63+G65+G47+G49+G51</f>
        <v>2</v>
      </c>
      <c r="H37" s="33">
        <f>H43+H45+H53+H61+H39+H41+H55+H57+H59+H63+H65+H47+H49+H51</f>
        <v>2</v>
      </c>
      <c r="I37" s="33">
        <f>I43+I45+I53+I61+I39+I41+I55+I57+I59+I63+I65+I47+I49+I51</f>
        <v>1</v>
      </c>
      <c r="J37" s="33">
        <f>J43+J45+J53+J61+J39+J41+J55+J57+J59+J63+J65+J47+J49+J51</f>
        <v>0</v>
      </c>
      <c r="K37" s="33">
        <f aca="true" t="shared" si="18" ref="K37:Q37">K39+K43+K45+K53+K61+K41+K55+K57+K59+K63+K65+K47+K49+K51</f>
        <v>2</v>
      </c>
      <c r="L37" s="34">
        <f t="shared" si="18"/>
        <v>0</v>
      </c>
      <c r="M37" s="34">
        <f t="shared" si="18"/>
        <v>1</v>
      </c>
      <c r="N37" s="34">
        <f t="shared" si="18"/>
        <v>2</v>
      </c>
      <c r="O37" s="34">
        <f t="shared" si="18"/>
        <v>2</v>
      </c>
      <c r="P37" s="34">
        <f t="shared" si="18"/>
        <v>1</v>
      </c>
      <c r="Q37" s="34">
        <f t="shared" si="18"/>
        <v>2</v>
      </c>
      <c r="R37" s="34">
        <f>R39+R43+R45+R53+R61+R41+R55+R57+R59+R63+R47+R49+R51+R65</f>
        <v>2</v>
      </c>
      <c r="S37" s="34">
        <f>S39+S43+S45+S53+S61+S41+S55+S57+S59+S63+S65+S47+S49+S51</f>
        <v>1</v>
      </c>
      <c r="T37" s="34">
        <f>T39+T43+T45+T53+T61+T41+T55+T57+T59+T63+T65+T47+T49+T51</f>
        <v>2</v>
      </c>
      <c r="U37" s="26"/>
      <c r="V37" s="27"/>
      <c r="W37" s="27"/>
      <c r="X37" s="34">
        <f>X41+X49+X51</f>
        <v>2</v>
      </c>
      <c r="Y37" s="34">
        <f aca="true" t="shared" si="19" ref="Y37:AT37">Y41+Y49+Y51+Y63</f>
        <v>1</v>
      </c>
      <c r="Z37" s="34">
        <f t="shared" si="19"/>
        <v>0</v>
      </c>
      <c r="AA37" s="34">
        <f t="shared" si="19"/>
        <v>1</v>
      </c>
      <c r="AB37" s="34">
        <f t="shared" si="19"/>
        <v>2</v>
      </c>
      <c r="AC37" s="34">
        <f t="shared" si="19"/>
        <v>1</v>
      </c>
      <c r="AD37" s="34">
        <f t="shared" si="19"/>
        <v>1</v>
      </c>
      <c r="AE37" s="34">
        <f t="shared" si="19"/>
        <v>1</v>
      </c>
      <c r="AF37" s="34">
        <f t="shared" si="19"/>
        <v>1</v>
      </c>
      <c r="AG37" s="34">
        <f t="shared" si="19"/>
        <v>1</v>
      </c>
      <c r="AH37" s="33">
        <f t="shared" si="19"/>
        <v>0</v>
      </c>
      <c r="AI37" s="33">
        <f t="shared" si="19"/>
        <v>2</v>
      </c>
      <c r="AJ37" s="33">
        <f t="shared" si="19"/>
        <v>0</v>
      </c>
      <c r="AK37" s="33">
        <f t="shared" si="19"/>
        <v>0</v>
      </c>
      <c r="AL37" s="34">
        <f t="shared" si="19"/>
        <v>2</v>
      </c>
      <c r="AM37" s="33">
        <f t="shared" si="19"/>
        <v>1</v>
      </c>
      <c r="AN37" s="33">
        <f t="shared" si="19"/>
        <v>2</v>
      </c>
      <c r="AO37" s="33">
        <f t="shared" si="19"/>
        <v>1</v>
      </c>
      <c r="AP37" s="68">
        <f t="shared" si="19"/>
        <v>2</v>
      </c>
      <c r="AQ37" s="69">
        <f t="shared" si="19"/>
        <v>1</v>
      </c>
      <c r="AR37" s="86">
        <f t="shared" si="19"/>
        <v>1</v>
      </c>
      <c r="AS37" s="70">
        <f t="shared" si="19"/>
        <v>2</v>
      </c>
      <c r="AT37" s="37">
        <f t="shared" si="19"/>
        <v>2</v>
      </c>
      <c r="AU37" s="39"/>
      <c r="AV37" s="31"/>
      <c r="AW37" s="31"/>
      <c r="AX37" s="31"/>
      <c r="AY37" s="31"/>
      <c r="AZ37" s="31"/>
      <c r="BA37" s="31"/>
      <c r="BB37" s="31"/>
      <c r="BC37" s="31"/>
      <c r="BD37" s="31"/>
      <c r="BE37" s="28"/>
      <c r="BF37" s="33"/>
      <c r="BG37" s="33">
        <f>SUM(E37:BF37)</f>
        <v>50</v>
      </c>
    </row>
    <row r="38" spans="1:59" ht="12" customHeight="1">
      <c r="A38" s="129"/>
      <c r="B38" s="99" t="s">
        <v>109</v>
      </c>
      <c r="C38" s="99" t="s">
        <v>179</v>
      </c>
      <c r="D38" s="29" t="s">
        <v>30</v>
      </c>
      <c r="E38" s="38">
        <v>6</v>
      </c>
      <c r="F38" s="38">
        <v>5</v>
      </c>
      <c r="G38" s="38">
        <v>6</v>
      </c>
      <c r="H38" s="38">
        <v>5</v>
      </c>
      <c r="I38" s="38">
        <v>6</v>
      </c>
      <c r="J38" s="38">
        <v>6</v>
      </c>
      <c r="K38" s="38">
        <v>5</v>
      </c>
      <c r="L38" s="38">
        <v>6</v>
      </c>
      <c r="M38" s="38">
        <v>6</v>
      </c>
      <c r="N38" s="38">
        <v>5</v>
      </c>
      <c r="O38" s="38">
        <v>6</v>
      </c>
      <c r="P38" s="38">
        <v>6</v>
      </c>
      <c r="Q38" s="38">
        <v>5</v>
      </c>
      <c r="R38" s="38">
        <v>6</v>
      </c>
      <c r="S38" s="38">
        <v>5</v>
      </c>
      <c r="T38" s="38">
        <v>6</v>
      </c>
      <c r="U38" s="26"/>
      <c r="V38" s="27"/>
      <c r="W38" s="27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63"/>
      <c r="AQ38" s="64"/>
      <c r="AR38" s="85"/>
      <c r="AS38" s="79"/>
      <c r="AT38" s="84"/>
      <c r="AU38" s="39"/>
      <c r="AV38" s="31"/>
      <c r="AW38" s="31"/>
      <c r="AX38" s="31"/>
      <c r="AY38" s="31"/>
      <c r="AZ38" s="31"/>
      <c r="BA38" s="31"/>
      <c r="BB38" s="31"/>
      <c r="BC38" s="31"/>
      <c r="BD38" s="31"/>
      <c r="BE38" s="28"/>
      <c r="BF38" s="37">
        <f>SUM(E38:T38)</f>
        <v>90</v>
      </c>
      <c r="BG38" s="37"/>
    </row>
    <row r="39" spans="1:59" ht="10.5">
      <c r="A39" s="129"/>
      <c r="B39" s="103"/>
      <c r="C39" s="103"/>
      <c r="D39" s="29" t="s">
        <v>31</v>
      </c>
      <c r="E39" s="38"/>
      <c r="F39" s="38">
        <v>1</v>
      </c>
      <c r="G39" s="38"/>
      <c r="H39" s="38">
        <v>1</v>
      </c>
      <c r="I39" s="38"/>
      <c r="J39" s="38"/>
      <c r="K39" s="38">
        <v>1</v>
      </c>
      <c r="L39" s="29"/>
      <c r="M39" s="29"/>
      <c r="N39" s="29">
        <v>1</v>
      </c>
      <c r="O39" s="29"/>
      <c r="P39" s="29"/>
      <c r="Q39" s="29">
        <v>1</v>
      </c>
      <c r="R39" s="29"/>
      <c r="S39" s="29">
        <v>1</v>
      </c>
      <c r="T39" s="29"/>
      <c r="U39" s="26"/>
      <c r="V39" s="27"/>
      <c r="W39" s="27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38"/>
      <c r="AI39" s="38"/>
      <c r="AJ39" s="38"/>
      <c r="AK39" s="38"/>
      <c r="AL39" s="29"/>
      <c r="AM39" s="38"/>
      <c r="AN39" s="38"/>
      <c r="AO39" s="38"/>
      <c r="AP39" s="63"/>
      <c r="AQ39" s="64"/>
      <c r="AR39" s="98"/>
      <c r="AS39" s="74"/>
      <c r="AT39" s="38"/>
      <c r="AU39" s="39"/>
      <c r="AV39" s="31"/>
      <c r="AW39" s="31"/>
      <c r="AX39" s="31"/>
      <c r="AY39" s="31"/>
      <c r="AZ39" s="31"/>
      <c r="BA39" s="31"/>
      <c r="BB39" s="31"/>
      <c r="BC39" s="31"/>
      <c r="BD39" s="31"/>
      <c r="BE39" s="28"/>
      <c r="BF39" s="37"/>
      <c r="BG39" s="37">
        <f>SUM(E39:BF39)</f>
        <v>6</v>
      </c>
    </row>
    <row r="40" spans="1:59" ht="9.75" customHeight="1">
      <c r="A40" s="129"/>
      <c r="B40" s="99" t="s">
        <v>110</v>
      </c>
      <c r="C40" s="99" t="s">
        <v>180</v>
      </c>
      <c r="D40" s="29" t="s">
        <v>30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26"/>
      <c r="V40" s="27"/>
      <c r="W40" s="27"/>
      <c r="X40" s="29">
        <v>3</v>
      </c>
      <c r="Y40" s="29">
        <v>4</v>
      </c>
      <c r="Z40" s="29">
        <v>4</v>
      </c>
      <c r="AA40" s="29">
        <v>4</v>
      </c>
      <c r="AB40" s="29">
        <v>3</v>
      </c>
      <c r="AC40" s="29">
        <v>4</v>
      </c>
      <c r="AD40" s="29">
        <v>4</v>
      </c>
      <c r="AE40" s="29">
        <v>4</v>
      </c>
      <c r="AF40" s="29">
        <v>4</v>
      </c>
      <c r="AG40" s="29">
        <v>4</v>
      </c>
      <c r="AH40" s="29">
        <v>4</v>
      </c>
      <c r="AI40" s="29">
        <v>3</v>
      </c>
      <c r="AJ40" s="29">
        <v>4</v>
      </c>
      <c r="AK40" s="29">
        <v>4</v>
      </c>
      <c r="AL40" s="29">
        <v>3</v>
      </c>
      <c r="AM40" s="29">
        <v>4</v>
      </c>
      <c r="AN40" s="29">
        <v>3</v>
      </c>
      <c r="AO40" s="29">
        <v>4</v>
      </c>
      <c r="AP40" s="63">
        <v>3</v>
      </c>
      <c r="AQ40" s="64">
        <v>4</v>
      </c>
      <c r="AR40" s="98">
        <v>4</v>
      </c>
      <c r="AS40" s="74">
        <v>4</v>
      </c>
      <c r="AT40" s="38">
        <v>4</v>
      </c>
      <c r="AU40" s="39"/>
      <c r="AV40" s="31"/>
      <c r="AW40" s="31"/>
      <c r="AX40" s="31"/>
      <c r="AY40" s="31"/>
      <c r="AZ40" s="31"/>
      <c r="BA40" s="31"/>
      <c r="BB40" s="31"/>
      <c r="BC40" s="31"/>
      <c r="BD40" s="31"/>
      <c r="BE40" s="28"/>
      <c r="BF40" s="37">
        <f>SUM(E40:AR40)+AS40+AT40</f>
        <v>86</v>
      </c>
      <c r="BG40" s="37"/>
    </row>
    <row r="41" spans="1:59" ht="10.5">
      <c r="A41" s="129"/>
      <c r="B41" s="103"/>
      <c r="C41" s="103"/>
      <c r="D41" s="29" t="s">
        <v>31</v>
      </c>
      <c r="E41" s="38"/>
      <c r="F41" s="38"/>
      <c r="G41" s="38"/>
      <c r="H41" s="38"/>
      <c r="I41" s="38"/>
      <c r="J41" s="38"/>
      <c r="K41" s="38"/>
      <c r="L41" s="29"/>
      <c r="M41" s="29"/>
      <c r="N41" s="29"/>
      <c r="O41" s="29"/>
      <c r="P41" s="29"/>
      <c r="Q41" s="29"/>
      <c r="R41" s="29"/>
      <c r="S41" s="29"/>
      <c r="T41" s="29"/>
      <c r="U41" s="26"/>
      <c r="V41" s="27"/>
      <c r="W41" s="27"/>
      <c r="X41" s="74">
        <v>1</v>
      </c>
      <c r="Y41" s="74"/>
      <c r="Z41" s="74"/>
      <c r="AA41" s="74"/>
      <c r="AB41" s="74">
        <v>1</v>
      </c>
      <c r="AC41" s="74"/>
      <c r="AD41" s="74"/>
      <c r="AE41" s="74"/>
      <c r="AF41" s="74"/>
      <c r="AG41" s="74"/>
      <c r="AH41" s="74"/>
      <c r="AI41" s="74">
        <v>1</v>
      </c>
      <c r="AJ41" s="74"/>
      <c r="AK41" s="74"/>
      <c r="AL41" s="74">
        <v>1</v>
      </c>
      <c r="AM41" s="74"/>
      <c r="AN41" s="74">
        <v>1</v>
      </c>
      <c r="AO41" s="38"/>
      <c r="AP41" s="63">
        <v>1</v>
      </c>
      <c r="AQ41" s="64"/>
      <c r="AR41" s="98"/>
      <c r="AS41" s="74"/>
      <c r="AT41" s="38"/>
      <c r="AU41" s="39"/>
      <c r="AV41" s="31"/>
      <c r="AW41" s="31"/>
      <c r="AX41" s="31"/>
      <c r="AY41" s="31"/>
      <c r="AZ41" s="31"/>
      <c r="BA41" s="31"/>
      <c r="BB41" s="31"/>
      <c r="BC41" s="31"/>
      <c r="BD41" s="31"/>
      <c r="BE41" s="28"/>
      <c r="BF41" s="37"/>
      <c r="BG41" s="37">
        <f>SUM(E41:BF41)</f>
        <v>6</v>
      </c>
    </row>
    <row r="42" spans="1:59" ht="13.5" customHeight="1">
      <c r="A42" s="129"/>
      <c r="B42" s="99" t="s">
        <v>111</v>
      </c>
      <c r="C42" s="99" t="s">
        <v>181</v>
      </c>
      <c r="D42" s="29" t="s">
        <v>30</v>
      </c>
      <c r="E42" s="38">
        <v>5</v>
      </c>
      <c r="F42" s="38">
        <v>6</v>
      </c>
      <c r="G42" s="38">
        <v>6</v>
      </c>
      <c r="H42" s="38">
        <v>5</v>
      </c>
      <c r="I42" s="38">
        <v>6</v>
      </c>
      <c r="J42" s="38">
        <v>6</v>
      </c>
      <c r="K42" s="38">
        <v>6</v>
      </c>
      <c r="L42" s="38">
        <v>6</v>
      </c>
      <c r="M42" s="38">
        <v>6</v>
      </c>
      <c r="N42" s="38">
        <v>5</v>
      </c>
      <c r="O42" s="38">
        <v>6</v>
      </c>
      <c r="P42" s="38">
        <v>5</v>
      </c>
      <c r="Q42" s="38">
        <v>6</v>
      </c>
      <c r="R42" s="38">
        <v>5</v>
      </c>
      <c r="S42" s="38">
        <v>6</v>
      </c>
      <c r="T42" s="38">
        <v>5</v>
      </c>
      <c r="U42" s="39"/>
      <c r="V42" s="31"/>
      <c r="W42" s="31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8"/>
      <c r="AP42" s="63"/>
      <c r="AQ42" s="64"/>
      <c r="AR42" s="98"/>
      <c r="AS42" s="74"/>
      <c r="AT42" s="38"/>
      <c r="AU42" s="39"/>
      <c r="AV42" s="31"/>
      <c r="AW42" s="31"/>
      <c r="AX42" s="31"/>
      <c r="AY42" s="31"/>
      <c r="AZ42" s="31"/>
      <c r="BA42" s="31"/>
      <c r="BB42" s="31"/>
      <c r="BC42" s="31"/>
      <c r="BD42" s="31"/>
      <c r="BE42" s="28"/>
      <c r="BF42" s="37">
        <f>E42+F42+G42+H42+I42+J42+K42+L42+M42+N42+O42+P42+Q42+R42+S42+T42+X42+Y42+Z42+AA42+AB42+AC42+AD42+AE42+AF42+AG42+AH42+AI42+AJ42+AK42+AL42+AM42+AN42+AO42+AP42+AQ42+AR42</f>
        <v>90</v>
      </c>
      <c r="BG42" s="37"/>
    </row>
    <row r="43" spans="1:59" ht="12" customHeight="1">
      <c r="A43" s="129"/>
      <c r="B43" s="103"/>
      <c r="C43" s="103"/>
      <c r="D43" s="29" t="s">
        <v>31</v>
      </c>
      <c r="E43" s="46">
        <v>1</v>
      </c>
      <c r="F43" s="47"/>
      <c r="G43" s="47"/>
      <c r="H43" s="47">
        <v>1</v>
      </c>
      <c r="I43" s="47"/>
      <c r="J43" s="47"/>
      <c r="K43" s="47"/>
      <c r="L43" s="47"/>
      <c r="M43" s="47"/>
      <c r="N43" s="47">
        <v>1</v>
      </c>
      <c r="O43" s="47"/>
      <c r="P43" s="47">
        <v>1</v>
      </c>
      <c r="Q43" s="47"/>
      <c r="R43" s="47">
        <v>1</v>
      </c>
      <c r="S43" s="47"/>
      <c r="T43" s="47">
        <v>1</v>
      </c>
      <c r="U43" s="26"/>
      <c r="V43" s="27"/>
      <c r="W43" s="27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8"/>
      <c r="AI43" s="38"/>
      <c r="AJ43" s="38"/>
      <c r="AK43" s="38"/>
      <c r="AL43" s="29"/>
      <c r="AM43" s="38"/>
      <c r="AN43" s="38"/>
      <c r="AO43" s="38"/>
      <c r="AP43" s="63"/>
      <c r="AQ43" s="64"/>
      <c r="AR43" s="98"/>
      <c r="AS43" s="74"/>
      <c r="AT43" s="38"/>
      <c r="AU43" s="39"/>
      <c r="AV43" s="31"/>
      <c r="AW43" s="31"/>
      <c r="AX43" s="31"/>
      <c r="AY43" s="31"/>
      <c r="AZ43" s="31"/>
      <c r="BA43" s="31"/>
      <c r="BB43" s="31"/>
      <c r="BC43" s="31"/>
      <c r="BD43" s="31"/>
      <c r="BE43" s="28"/>
      <c r="BF43" s="37"/>
      <c r="BG43" s="37">
        <f>SUM(E43:BF43)</f>
        <v>6</v>
      </c>
    </row>
    <row r="44" spans="1:59" ht="0.75" customHeight="1" hidden="1">
      <c r="A44" s="129"/>
      <c r="B44" s="99" t="s">
        <v>112</v>
      </c>
      <c r="C44" s="99" t="s">
        <v>158</v>
      </c>
      <c r="D44" s="29" t="s">
        <v>30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26"/>
      <c r="V44" s="27"/>
      <c r="W44" s="27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8"/>
      <c r="AP44" s="63"/>
      <c r="AQ44" s="64"/>
      <c r="AR44" s="98"/>
      <c r="AS44" s="74"/>
      <c r="AT44" s="38"/>
      <c r="AU44" s="39"/>
      <c r="AV44" s="31"/>
      <c r="AW44" s="31"/>
      <c r="AX44" s="31"/>
      <c r="AY44" s="31"/>
      <c r="AZ44" s="31"/>
      <c r="BA44" s="31"/>
      <c r="BB44" s="31"/>
      <c r="BC44" s="31"/>
      <c r="BD44" s="31"/>
      <c r="BE44" s="28"/>
      <c r="BF44" s="37">
        <f>E44+F44+G44+H44+I44+J44+K44+L44+M44+N44+O44+P44+Q44+R44+S44+T44+X44+Y44+Z44+AA44+AB44+AC44+AD44+AE44+AF44+AG44+AH44+AI44+AJ44+AK44+AL44+AM44+AN44+AO44+AP44+AQ44+AR44</f>
        <v>0</v>
      </c>
      <c r="BG44" s="37"/>
    </row>
    <row r="45" spans="1:59" ht="10.5" hidden="1">
      <c r="A45" s="129"/>
      <c r="B45" s="103"/>
      <c r="C45" s="103"/>
      <c r="D45" s="29" t="s">
        <v>31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26"/>
      <c r="V45" s="27"/>
      <c r="W45" s="27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8"/>
      <c r="AI45" s="38"/>
      <c r="AJ45" s="38"/>
      <c r="AK45" s="38"/>
      <c r="AL45" s="29"/>
      <c r="AM45" s="38"/>
      <c r="AN45" s="38"/>
      <c r="AO45" s="38"/>
      <c r="AP45" s="38"/>
      <c r="AQ45" s="65"/>
      <c r="AR45" s="38"/>
      <c r="AS45" s="74"/>
      <c r="AT45" s="38"/>
      <c r="AU45" s="39"/>
      <c r="AV45" s="31"/>
      <c r="AW45" s="31"/>
      <c r="AX45" s="31"/>
      <c r="AY45" s="31"/>
      <c r="AZ45" s="31"/>
      <c r="BA45" s="31"/>
      <c r="BB45" s="31"/>
      <c r="BC45" s="31"/>
      <c r="BD45" s="31"/>
      <c r="BE45" s="28"/>
      <c r="BF45" s="37"/>
      <c r="BG45" s="37">
        <f>SUM(E45:BF45)</f>
        <v>0</v>
      </c>
    </row>
    <row r="46" spans="1:59" ht="10.5" hidden="1">
      <c r="A46" s="129"/>
      <c r="B46" s="99" t="s">
        <v>113</v>
      </c>
      <c r="C46" s="99" t="s">
        <v>159</v>
      </c>
      <c r="D46" s="29" t="s">
        <v>30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26"/>
      <c r="V46" s="27"/>
      <c r="W46" s="2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66"/>
      <c r="AO46" s="38"/>
      <c r="AP46" s="38"/>
      <c r="AQ46" s="38"/>
      <c r="AR46" s="51"/>
      <c r="AS46" s="74"/>
      <c r="AT46" s="38"/>
      <c r="AU46" s="39"/>
      <c r="AV46" s="31"/>
      <c r="AW46" s="31"/>
      <c r="AX46" s="31"/>
      <c r="AY46" s="31"/>
      <c r="AZ46" s="31"/>
      <c r="BA46" s="31"/>
      <c r="BB46" s="31"/>
      <c r="BC46" s="31"/>
      <c r="BD46" s="31"/>
      <c r="BE46" s="28"/>
      <c r="BF46" s="37"/>
      <c r="BG46" s="37"/>
    </row>
    <row r="47" spans="1:59" ht="10.5" hidden="1">
      <c r="A47" s="129"/>
      <c r="B47" s="103"/>
      <c r="C47" s="103"/>
      <c r="D47" s="29" t="s">
        <v>31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26"/>
      <c r="V47" s="27"/>
      <c r="W47" s="27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8"/>
      <c r="AI47" s="38"/>
      <c r="AJ47" s="38"/>
      <c r="AK47" s="38"/>
      <c r="AL47" s="29"/>
      <c r="AM47" s="38"/>
      <c r="AN47" s="38"/>
      <c r="AO47" s="38"/>
      <c r="AP47" s="38"/>
      <c r="AQ47" s="38"/>
      <c r="AR47" s="38"/>
      <c r="AS47" s="74"/>
      <c r="AT47" s="38"/>
      <c r="AU47" s="39"/>
      <c r="AV47" s="31"/>
      <c r="AW47" s="31"/>
      <c r="AX47" s="31"/>
      <c r="AY47" s="31"/>
      <c r="AZ47" s="31"/>
      <c r="BA47" s="31"/>
      <c r="BB47" s="31"/>
      <c r="BC47" s="31"/>
      <c r="BD47" s="31"/>
      <c r="BE47" s="28"/>
      <c r="BF47" s="37"/>
      <c r="BG47" s="37">
        <f>SUM(E47:BF47)</f>
        <v>0</v>
      </c>
    </row>
    <row r="48" spans="1:59" ht="20.25" customHeight="1">
      <c r="A48" s="129"/>
      <c r="B48" s="99" t="s">
        <v>112</v>
      </c>
      <c r="C48" s="99" t="s">
        <v>160</v>
      </c>
      <c r="D48" s="29" t="s">
        <v>30</v>
      </c>
      <c r="E48" s="74">
        <v>5</v>
      </c>
      <c r="F48" s="74">
        <v>6</v>
      </c>
      <c r="G48" s="74">
        <v>5</v>
      </c>
      <c r="H48" s="74">
        <v>6</v>
      </c>
      <c r="I48" s="74">
        <v>7</v>
      </c>
      <c r="J48" s="74">
        <v>6</v>
      </c>
      <c r="K48" s="74">
        <v>7</v>
      </c>
      <c r="L48" s="74">
        <v>6</v>
      </c>
      <c r="M48" s="74">
        <v>7</v>
      </c>
      <c r="N48" s="74">
        <v>6</v>
      </c>
      <c r="O48" s="74">
        <v>7</v>
      </c>
      <c r="P48" s="74">
        <v>6</v>
      </c>
      <c r="Q48" s="74">
        <v>7</v>
      </c>
      <c r="R48" s="74">
        <v>5</v>
      </c>
      <c r="S48" s="74">
        <v>8</v>
      </c>
      <c r="T48" s="74">
        <v>5</v>
      </c>
      <c r="U48" s="57"/>
      <c r="V48" s="27"/>
      <c r="W48" s="27"/>
      <c r="X48" s="29">
        <v>8</v>
      </c>
      <c r="Y48" s="29">
        <v>7</v>
      </c>
      <c r="Z48" s="29">
        <v>8</v>
      </c>
      <c r="AA48" s="29">
        <v>7</v>
      </c>
      <c r="AB48" s="29">
        <v>8</v>
      </c>
      <c r="AC48" s="29">
        <v>8</v>
      </c>
      <c r="AD48" s="29">
        <v>7</v>
      </c>
      <c r="AE48" s="29">
        <v>8</v>
      </c>
      <c r="AF48" s="29">
        <v>7</v>
      </c>
      <c r="AG48" s="29">
        <v>8</v>
      </c>
      <c r="AH48" s="38">
        <v>8</v>
      </c>
      <c r="AI48" s="38">
        <v>7</v>
      </c>
      <c r="AJ48" s="38">
        <v>8</v>
      </c>
      <c r="AK48" s="38">
        <v>8</v>
      </c>
      <c r="AL48" s="29">
        <v>7</v>
      </c>
      <c r="AM48" s="38">
        <v>8</v>
      </c>
      <c r="AN48" s="38">
        <v>7</v>
      </c>
      <c r="AO48" s="74">
        <v>8</v>
      </c>
      <c r="AP48" s="74">
        <v>7</v>
      </c>
      <c r="AQ48" s="74">
        <v>8</v>
      </c>
      <c r="AR48" s="74">
        <v>7</v>
      </c>
      <c r="AS48" s="74">
        <v>7</v>
      </c>
      <c r="AT48" s="38">
        <v>7</v>
      </c>
      <c r="AU48" s="39"/>
      <c r="AV48" s="31"/>
      <c r="AW48" s="31"/>
      <c r="AX48" s="31"/>
      <c r="AY48" s="31"/>
      <c r="AZ48" s="31"/>
      <c r="BA48" s="31"/>
      <c r="BB48" s="31"/>
      <c r="BC48" s="31"/>
      <c r="BD48" s="31"/>
      <c r="BE48" s="75"/>
      <c r="BF48" s="70">
        <f>SUM(E48:AT48)</f>
        <v>272</v>
      </c>
      <c r="BG48" s="70"/>
    </row>
    <row r="49" spans="1:59" ht="10.5">
      <c r="A49" s="129"/>
      <c r="B49" s="103"/>
      <c r="C49" s="103"/>
      <c r="D49" s="29" t="s">
        <v>31</v>
      </c>
      <c r="E49" s="74">
        <v>1</v>
      </c>
      <c r="F49" s="74"/>
      <c r="G49" s="74">
        <v>1</v>
      </c>
      <c r="H49" s="74"/>
      <c r="I49" s="74">
        <v>1</v>
      </c>
      <c r="J49" s="74"/>
      <c r="K49" s="74">
        <v>1</v>
      </c>
      <c r="L49" s="74"/>
      <c r="M49" s="74">
        <v>1</v>
      </c>
      <c r="N49" s="74"/>
      <c r="O49" s="74">
        <v>1</v>
      </c>
      <c r="P49" s="74"/>
      <c r="Q49" s="74">
        <v>1</v>
      </c>
      <c r="R49" s="74">
        <v>1</v>
      </c>
      <c r="S49" s="74"/>
      <c r="T49" s="74">
        <v>1</v>
      </c>
      <c r="U49" s="57"/>
      <c r="V49" s="27"/>
      <c r="W49" s="27"/>
      <c r="X49" s="29"/>
      <c r="Y49" s="29">
        <v>1</v>
      </c>
      <c r="Z49" s="29"/>
      <c r="AA49" s="29">
        <v>1</v>
      </c>
      <c r="AB49" s="29"/>
      <c r="AC49" s="29"/>
      <c r="AD49" s="29">
        <v>1</v>
      </c>
      <c r="AE49" s="29"/>
      <c r="AF49" s="29">
        <v>1</v>
      </c>
      <c r="AG49" s="29"/>
      <c r="AH49" s="38"/>
      <c r="AI49" s="38">
        <v>1</v>
      </c>
      <c r="AJ49" s="38"/>
      <c r="AK49" s="38"/>
      <c r="AL49" s="29">
        <v>1</v>
      </c>
      <c r="AM49" s="38"/>
      <c r="AN49" s="38">
        <v>1</v>
      </c>
      <c r="AO49" s="74"/>
      <c r="AP49" s="74">
        <v>1</v>
      </c>
      <c r="AQ49" s="74"/>
      <c r="AR49" s="74">
        <v>1</v>
      </c>
      <c r="AS49" s="74">
        <v>1</v>
      </c>
      <c r="AT49" s="38">
        <v>1</v>
      </c>
      <c r="AU49" s="39"/>
      <c r="AV49" s="31"/>
      <c r="AW49" s="31"/>
      <c r="AX49" s="31"/>
      <c r="AY49" s="31"/>
      <c r="AZ49" s="31"/>
      <c r="BA49" s="31"/>
      <c r="BB49" s="31"/>
      <c r="BC49" s="31"/>
      <c r="BD49" s="31"/>
      <c r="BE49" s="75"/>
      <c r="BF49" s="70"/>
      <c r="BG49" s="70">
        <f>SUM(E49:AQ49)+AR49+AS49+AT49</f>
        <v>20</v>
      </c>
    </row>
    <row r="50" spans="1:59" ht="14.25" customHeight="1">
      <c r="A50" s="129"/>
      <c r="B50" s="99" t="s">
        <v>114</v>
      </c>
      <c r="C50" s="99" t="s">
        <v>161</v>
      </c>
      <c r="D50" s="29" t="s">
        <v>30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57"/>
      <c r="V50" s="27"/>
      <c r="W50" s="27"/>
      <c r="X50" s="74">
        <v>3</v>
      </c>
      <c r="Y50" s="74">
        <v>4</v>
      </c>
      <c r="Z50" s="74">
        <v>4</v>
      </c>
      <c r="AA50" s="74">
        <v>4</v>
      </c>
      <c r="AB50" s="74">
        <v>3</v>
      </c>
      <c r="AC50" s="74">
        <v>3</v>
      </c>
      <c r="AD50" s="74">
        <v>4</v>
      </c>
      <c r="AE50" s="74">
        <v>3</v>
      </c>
      <c r="AF50" s="74">
        <v>4</v>
      </c>
      <c r="AG50" s="74">
        <v>4</v>
      </c>
      <c r="AH50" s="74">
        <v>4</v>
      </c>
      <c r="AI50" s="74">
        <v>4</v>
      </c>
      <c r="AJ50" s="74">
        <v>4</v>
      </c>
      <c r="AK50" s="74">
        <v>4</v>
      </c>
      <c r="AL50" s="74">
        <v>4</v>
      </c>
      <c r="AM50" s="74">
        <v>4</v>
      </c>
      <c r="AN50" s="74">
        <v>4</v>
      </c>
      <c r="AO50" s="74">
        <v>4</v>
      </c>
      <c r="AP50" s="74">
        <v>4</v>
      </c>
      <c r="AQ50" s="74">
        <v>3</v>
      </c>
      <c r="AR50" s="74">
        <v>4</v>
      </c>
      <c r="AS50" s="74">
        <v>4</v>
      </c>
      <c r="AT50" s="38">
        <v>3</v>
      </c>
      <c r="AU50" s="39"/>
      <c r="AV50" s="31"/>
      <c r="AW50" s="31"/>
      <c r="AX50" s="31"/>
      <c r="AY50" s="31"/>
      <c r="AZ50" s="31"/>
      <c r="BA50" s="31"/>
      <c r="BB50" s="31"/>
      <c r="BC50" s="31"/>
      <c r="BD50" s="31"/>
      <c r="BE50" s="75"/>
      <c r="BF50" s="70">
        <f>SUM(X50:AT50)</f>
        <v>86</v>
      </c>
      <c r="BG50" s="70"/>
    </row>
    <row r="51" spans="1:59" ht="10.5">
      <c r="A51" s="129"/>
      <c r="B51" s="103"/>
      <c r="C51" s="103"/>
      <c r="D51" s="29" t="s">
        <v>31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57"/>
      <c r="V51" s="27"/>
      <c r="W51" s="27"/>
      <c r="X51" s="74">
        <v>1</v>
      </c>
      <c r="Y51" s="74"/>
      <c r="Z51" s="74"/>
      <c r="AA51" s="74"/>
      <c r="AB51" s="74">
        <v>1</v>
      </c>
      <c r="AC51" s="74">
        <v>1</v>
      </c>
      <c r="AD51" s="74"/>
      <c r="AE51" s="74">
        <v>1</v>
      </c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>
        <v>1</v>
      </c>
      <c r="AR51" s="74"/>
      <c r="AS51" s="74"/>
      <c r="AT51" s="38">
        <v>1</v>
      </c>
      <c r="AU51" s="39"/>
      <c r="AV51" s="31"/>
      <c r="AW51" s="31"/>
      <c r="AX51" s="31"/>
      <c r="AY51" s="31"/>
      <c r="AZ51" s="31"/>
      <c r="BA51" s="31"/>
      <c r="BB51" s="31"/>
      <c r="BC51" s="31"/>
      <c r="BD51" s="31"/>
      <c r="BE51" s="75"/>
      <c r="BF51" s="70"/>
      <c r="BG51" s="70">
        <f>SUM(X51:AQ51)</f>
        <v>5</v>
      </c>
    </row>
    <row r="52" spans="1:59" ht="11.25" customHeight="1">
      <c r="A52" s="129"/>
      <c r="B52" s="99" t="s">
        <v>182</v>
      </c>
      <c r="C52" s="99" t="s">
        <v>183</v>
      </c>
      <c r="D52" s="29" t="s">
        <v>30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57"/>
      <c r="V52" s="27"/>
      <c r="W52" s="27"/>
      <c r="X52" s="74">
        <v>4</v>
      </c>
      <c r="Y52" s="74">
        <v>2</v>
      </c>
      <c r="Z52" s="74">
        <v>4</v>
      </c>
      <c r="AA52" s="74">
        <v>2</v>
      </c>
      <c r="AB52" s="74">
        <v>4</v>
      </c>
      <c r="AC52" s="74">
        <v>2</v>
      </c>
      <c r="AD52" s="74">
        <v>4</v>
      </c>
      <c r="AE52" s="74">
        <v>2</v>
      </c>
      <c r="AF52" s="74">
        <v>4</v>
      </c>
      <c r="AG52" s="74">
        <v>1</v>
      </c>
      <c r="AH52" s="74">
        <v>4</v>
      </c>
      <c r="AI52" s="74">
        <v>2</v>
      </c>
      <c r="AJ52" s="74">
        <v>4</v>
      </c>
      <c r="AK52" s="74">
        <v>2</v>
      </c>
      <c r="AL52" s="74">
        <v>4</v>
      </c>
      <c r="AM52" s="74">
        <v>1</v>
      </c>
      <c r="AN52" s="74">
        <v>4</v>
      </c>
      <c r="AO52" s="74">
        <v>1</v>
      </c>
      <c r="AP52" s="74">
        <v>4</v>
      </c>
      <c r="AQ52" s="74">
        <v>2</v>
      </c>
      <c r="AR52" s="74">
        <v>4</v>
      </c>
      <c r="AS52" s="74">
        <v>1</v>
      </c>
      <c r="AT52" s="38">
        <v>3</v>
      </c>
      <c r="AU52" s="39"/>
      <c r="AV52" s="31"/>
      <c r="AW52" s="31"/>
      <c r="AX52" s="31"/>
      <c r="AY52" s="31"/>
      <c r="AZ52" s="31"/>
      <c r="BA52" s="31"/>
      <c r="BB52" s="31"/>
      <c r="BC52" s="31"/>
      <c r="BD52" s="31"/>
      <c r="BE52" s="75"/>
      <c r="BF52" s="70">
        <f>AR52+AQ52+AP52+AO52+AN52+AM52+AL52+AK52+AJ52+AI52+AH52+AG52+AF52+AE52+AD52+AC52+AB52+AA52+Z52+Y52+X52+T52+S52+R52+Q52+P52+O52+N52+M52+L52+K52+J52+I52+H52+G52+F52+E52+AS52+AT52</f>
        <v>65</v>
      </c>
      <c r="BG52" s="70"/>
    </row>
    <row r="53" spans="1:59" ht="12" customHeight="1" hidden="1">
      <c r="A53" s="129"/>
      <c r="B53" s="103"/>
      <c r="C53" s="103"/>
      <c r="D53" s="29" t="s">
        <v>31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7"/>
      <c r="V53" s="27"/>
      <c r="W53" s="27"/>
      <c r="X53" s="74">
        <v>2</v>
      </c>
      <c r="Y53" s="74">
        <v>1</v>
      </c>
      <c r="Z53" s="74">
        <v>2</v>
      </c>
      <c r="AA53" s="74">
        <v>1</v>
      </c>
      <c r="AB53" s="74">
        <v>2</v>
      </c>
      <c r="AC53" s="74">
        <v>1</v>
      </c>
      <c r="AD53" s="74">
        <v>2</v>
      </c>
      <c r="AE53" s="74">
        <v>1</v>
      </c>
      <c r="AF53" s="74">
        <v>2</v>
      </c>
      <c r="AG53" s="74">
        <v>1</v>
      </c>
      <c r="AH53" s="74">
        <v>2</v>
      </c>
      <c r="AI53" s="74">
        <v>1</v>
      </c>
      <c r="AJ53" s="74">
        <v>2</v>
      </c>
      <c r="AK53" s="74">
        <v>1</v>
      </c>
      <c r="AL53" s="74">
        <v>2</v>
      </c>
      <c r="AM53" s="74">
        <v>1</v>
      </c>
      <c r="AN53" s="74">
        <v>2</v>
      </c>
      <c r="AO53" s="74">
        <v>1</v>
      </c>
      <c r="AP53" s="74">
        <v>2</v>
      </c>
      <c r="AQ53" s="74">
        <v>1</v>
      </c>
      <c r="AR53" s="74"/>
      <c r="AS53" s="74"/>
      <c r="AT53" s="38"/>
      <c r="AU53" s="39"/>
      <c r="AV53" s="31"/>
      <c r="AW53" s="31"/>
      <c r="AX53" s="31"/>
      <c r="AY53" s="31"/>
      <c r="AZ53" s="31"/>
      <c r="BA53" s="31"/>
      <c r="BB53" s="31"/>
      <c r="BC53" s="31"/>
      <c r="BD53" s="31"/>
      <c r="BE53" s="75"/>
      <c r="BF53" s="70"/>
      <c r="BG53" s="70">
        <f>SUM(E53:BF53)</f>
        <v>30</v>
      </c>
    </row>
    <row r="54" spans="1:59" ht="12.75" customHeight="1" hidden="1">
      <c r="A54" s="129"/>
      <c r="B54" s="99" t="s">
        <v>115</v>
      </c>
      <c r="C54" s="99" t="s">
        <v>117</v>
      </c>
      <c r="D54" s="29" t="s">
        <v>30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7"/>
      <c r="V54" s="27"/>
      <c r="W54" s="27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38"/>
      <c r="AU54" s="39"/>
      <c r="AV54" s="31"/>
      <c r="AW54" s="31"/>
      <c r="AX54" s="31"/>
      <c r="AY54" s="31"/>
      <c r="AZ54" s="31"/>
      <c r="BA54" s="31"/>
      <c r="BB54" s="31"/>
      <c r="BC54" s="31"/>
      <c r="BD54" s="31"/>
      <c r="BE54" s="75"/>
      <c r="BF54" s="70">
        <f>SUM(E54:AR54)</f>
        <v>0</v>
      </c>
      <c r="BG54" s="70"/>
    </row>
    <row r="55" spans="1:59" ht="15.75" customHeight="1" hidden="1">
      <c r="A55" s="129"/>
      <c r="B55" s="103"/>
      <c r="C55" s="103"/>
      <c r="D55" s="29" t="s">
        <v>31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57"/>
      <c r="V55" s="27"/>
      <c r="W55" s="27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38"/>
      <c r="AI55" s="38"/>
      <c r="AJ55" s="38"/>
      <c r="AK55" s="38"/>
      <c r="AL55" s="29"/>
      <c r="AM55" s="38"/>
      <c r="AN55" s="51"/>
      <c r="AO55" s="74"/>
      <c r="AP55" s="74"/>
      <c r="AQ55" s="74"/>
      <c r="AR55" s="74"/>
      <c r="AS55" s="74"/>
      <c r="AT55" s="38"/>
      <c r="AU55" s="39"/>
      <c r="AV55" s="31"/>
      <c r="AW55" s="31"/>
      <c r="AX55" s="31"/>
      <c r="AY55" s="31"/>
      <c r="AZ55" s="31"/>
      <c r="BA55" s="31"/>
      <c r="BB55" s="31"/>
      <c r="BC55" s="31"/>
      <c r="BD55" s="31"/>
      <c r="BE55" s="75"/>
      <c r="BF55" s="70"/>
      <c r="BG55" s="70">
        <f>SUM(E55:BF55)</f>
        <v>0</v>
      </c>
    </row>
    <row r="56" spans="1:59" ht="15.75" customHeight="1" hidden="1">
      <c r="A56" s="129"/>
      <c r="B56" s="99" t="s">
        <v>116</v>
      </c>
      <c r="C56" s="99" t="s">
        <v>101</v>
      </c>
      <c r="D56" s="64" t="s">
        <v>30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57"/>
      <c r="V56" s="27"/>
      <c r="W56" s="27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8"/>
      <c r="AI56" s="38"/>
      <c r="AJ56" s="38"/>
      <c r="AK56" s="38"/>
      <c r="AL56" s="29"/>
      <c r="AM56" s="38"/>
      <c r="AN56" s="38"/>
      <c r="AO56" s="74"/>
      <c r="AP56" s="74"/>
      <c r="AQ56" s="74"/>
      <c r="AR56" s="74"/>
      <c r="AS56" s="74"/>
      <c r="AT56" s="38"/>
      <c r="AU56" s="39"/>
      <c r="AV56" s="31"/>
      <c r="AW56" s="31"/>
      <c r="AX56" s="31"/>
      <c r="AY56" s="31"/>
      <c r="AZ56" s="31"/>
      <c r="BA56" s="31"/>
      <c r="BB56" s="31"/>
      <c r="BC56" s="31"/>
      <c r="BD56" s="31"/>
      <c r="BE56" s="75"/>
      <c r="BF56" s="70">
        <f>X56+Y56+Z56+AA56+AB56+AC56+AD56+AE56+AF56+AG56+AH56+AI56+AJ56+AK56+AL56+AM56+AN56+AO56+AP56+AQ56+AR56+T56+S56+R56+Q56+P56+O56+N56+M56+L56+K56+J56+I56+H56+G56+F56+E56</f>
        <v>0</v>
      </c>
      <c r="BG56" s="70"/>
    </row>
    <row r="57" spans="1:59" ht="15" customHeight="1" hidden="1">
      <c r="A57" s="129"/>
      <c r="B57" s="103"/>
      <c r="C57" s="103"/>
      <c r="D57" s="95" t="s">
        <v>31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7"/>
      <c r="V57" s="27"/>
      <c r="W57" s="27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8"/>
      <c r="AI57" s="38"/>
      <c r="AJ57" s="38"/>
      <c r="AK57" s="38"/>
      <c r="AL57" s="29"/>
      <c r="AM57" s="38"/>
      <c r="AN57" s="38"/>
      <c r="AO57" s="74"/>
      <c r="AP57" s="74"/>
      <c r="AQ57" s="74"/>
      <c r="AR57" s="74"/>
      <c r="AS57" s="74"/>
      <c r="AT57" s="38"/>
      <c r="AU57" s="39"/>
      <c r="AV57" s="31"/>
      <c r="AW57" s="31"/>
      <c r="AX57" s="31"/>
      <c r="AY57" s="31"/>
      <c r="AZ57" s="31"/>
      <c r="BA57" s="31"/>
      <c r="BB57" s="31"/>
      <c r="BC57" s="31"/>
      <c r="BD57" s="31"/>
      <c r="BE57" s="75"/>
      <c r="BF57" s="70"/>
      <c r="BG57" s="70">
        <f>SUM(E57:AR57)</f>
        <v>0</v>
      </c>
    </row>
    <row r="58" spans="1:59" ht="1.5" customHeight="1" hidden="1">
      <c r="A58" s="129"/>
      <c r="B58" s="81"/>
      <c r="C58" s="99"/>
      <c r="D58" s="64" t="s">
        <v>30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57"/>
      <c r="V58" s="27"/>
      <c r="W58" s="27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8"/>
      <c r="AI58" s="38"/>
      <c r="AJ58" s="38"/>
      <c r="AK58" s="38"/>
      <c r="AL58" s="29"/>
      <c r="AM58" s="38"/>
      <c r="AN58" s="51"/>
      <c r="AO58" s="74"/>
      <c r="AP58" s="74"/>
      <c r="AQ58" s="74"/>
      <c r="AR58" s="74"/>
      <c r="AS58" s="74"/>
      <c r="AT58" s="38"/>
      <c r="AU58" s="39"/>
      <c r="AV58" s="31"/>
      <c r="AW58" s="31"/>
      <c r="AX58" s="31"/>
      <c r="AY58" s="31"/>
      <c r="AZ58" s="31"/>
      <c r="BA58" s="31"/>
      <c r="BB58" s="31"/>
      <c r="BC58" s="31"/>
      <c r="BD58" s="31"/>
      <c r="BE58" s="75"/>
      <c r="BF58" s="70">
        <f>SUM(E58:AR58)</f>
        <v>0</v>
      </c>
      <c r="BG58" s="70"/>
    </row>
    <row r="59" spans="1:59" ht="14.25" customHeight="1" hidden="1">
      <c r="A59" s="129"/>
      <c r="B59" s="62"/>
      <c r="C59" s="103"/>
      <c r="D59" s="95" t="s">
        <v>31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57"/>
      <c r="V59" s="27"/>
      <c r="W59" s="27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8"/>
      <c r="AI59" s="38"/>
      <c r="AJ59" s="38"/>
      <c r="AK59" s="38"/>
      <c r="AL59" s="29"/>
      <c r="AM59" s="38"/>
      <c r="AN59" s="51"/>
      <c r="AO59" s="74"/>
      <c r="AP59" s="74"/>
      <c r="AQ59" s="74"/>
      <c r="AR59" s="74"/>
      <c r="AS59" s="74"/>
      <c r="AT59" s="38"/>
      <c r="AU59" s="39"/>
      <c r="AV59" s="31"/>
      <c r="AW59" s="31"/>
      <c r="AX59" s="31"/>
      <c r="AY59" s="31"/>
      <c r="AZ59" s="31"/>
      <c r="BA59" s="31"/>
      <c r="BB59" s="31"/>
      <c r="BC59" s="31"/>
      <c r="BD59" s="31"/>
      <c r="BE59" s="75"/>
      <c r="BF59" s="70"/>
      <c r="BG59" s="70">
        <f>SUM(E59:AR59)</f>
        <v>0</v>
      </c>
    </row>
    <row r="60" spans="1:59" ht="14.25" customHeight="1" hidden="1">
      <c r="A60" s="129"/>
      <c r="B60" s="81" t="s">
        <v>115</v>
      </c>
      <c r="C60" s="99"/>
      <c r="D60" s="64" t="s">
        <v>30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57"/>
      <c r="V60" s="27"/>
      <c r="W60" s="27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/>
      <c r="AI60" s="38"/>
      <c r="AJ60" s="38"/>
      <c r="AK60" s="38"/>
      <c r="AL60" s="29"/>
      <c r="AM60" s="38"/>
      <c r="AN60" s="51"/>
      <c r="AO60" s="74"/>
      <c r="AP60" s="74"/>
      <c r="AQ60" s="74"/>
      <c r="AR60" s="74"/>
      <c r="AS60" s="74"/>
      <c r="AT60" s="38"/>
      <c r="AU60" s="39"/>
      <c r="AV60" s="31"/>
      <c r="AW60" s="31"/>
      <c r="AX60" s="31"/>
      <c r="AY60" s="31"/>
      <c r="AZ60" s="31"/>
      <c r="BA60" s="31"/>
      <c r="BB60" s="31"/>
      <c r="BC60" s="31"/>
      <c r="BD60" s="31"/>
      <c r="BE60" s="75"/>
      <c r="BF60" s="70">
        <f>E60+F60+G60+H60+I60+J60+K60+L60+M60+N60+O60+P60+Q60+R60+S60+T60+X60+Y60+Z60+AA60+AB60+AC60+AD60+AE60+AF60+AG60+AH60+AI60+AJ60+AK60+AL60+AM60+AN60+AO60+AP60+AQ60+AR60</f>
        <v>0</v>
      </c>
      <c r="BG60" s="70"/>
    </row>
    <row r="61" spans="1:59" ht="14.25" customHeight="1" hidden="1">
      <c r="A61" s="129"/>
      <c r="B61" s="62"/>
      <c r="C61" s="103"/>
      <c r="D61" s="95" t="s">
        <v>31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57"/>
      <c r="V61" s="27"/>
      <c r="W61" s="27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8"/>
      <c r="AI61" s="38"/>
      <c r="AJ61" s="38"/>
      <c r="AK61" s="38"/>
      <c r="AL61" s="29"/>
      <c r="AM61" s="38"/>
      <c r="AN61" s="51"/>
      <c r="AO61" s="74"/>
      <c r="AP61" s="74"/>
      <c r="AQ61" s="74"/>
      <c r="AR61" s="74"/>
      <c r="AS61" s="74"/>
      <c r="AT61" s="38"/>
      <c r="AU61" s="39"/>
      <c r="AV61" s="31"/>
      <c r="AW61" s="31"/>
      <c r="AX61" s="31"/>
      <c r="AY61" s="31"/>
      <c r="AZ61" s="31"/>
      <c r="BA61" s="31"/>
      <c r="BB61" s="31"/>
      <c r="BC61" s="31"/>
      <c r="BD61" s="31"/>
      <c r="BE61" s="75"/>
      <c r="BF61" s="70"/>
      <c r="BG61" s="70">
        <f>E61+F61+G61+H61+I61+J61+K61+L61+M61+N61+O61+P61+Q61+R61+S61+T61+X61+Y61+Z61+AA61+AB61+AC61+AD61:AD62+AE61+AF61+AG61+AH61+AI61+AJ61+AK61+AL61+AM61+AN61+AO61+AP61+AQ61+AR61</f>
        <v>0</v>
      </c>
    </row>
    <row r="62" spans="1:59" ht="15" customHeight="1" hidden="1">
      <c r="A62" s="129"/>
      <c r="B62" s="96" t="s">
        <v>116</v>
      </c>
      <c r="C62" s="99"/>
      <c r="D62" s="64" t="s">
        <v>30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57"/>
      <c r="V62" s="27"/>
      <c r="W62" s="27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8"/>
      <c r="AI62" s="38"/>
      <c r="AJ62" s="38"/>
      <c r="AK62" s="38"/>
      <c r="AL62" s="29"/>
      <c r="AM62" s="38"/>
      <c r="AN62" s="51"/>
      <c r="AO62" s="74"/>
      <c r="AP62" s="74"/>
      <c r="AQ62" s="74"/>
      <c r="AR62" s="74"/>
      <c r="AS62" s="74"/>
      <c r="AT62" s="38"/>
      <c r="AU62" s="39"/>
      <c r="AV62" s="31"/>
      <c r="AW62" s="31"/>
      <c r="AX62" s="31"/>
      <c r="AY62" s="31"/>
      <c r="AZ62" s="31"/>
      <c r="BA62" s="31"/>
      <c r="BB62" s="31"/>
      <c r="BC62" s="31"/>
      <c r="BD62" s="31"/>
      <c r="BE62" s="75"/>
      <c r="BF62" s="70">
        <f>X62+Y62+Z62+AA62+AB62+AC62+AD62+AE62+AF62+AG62+AH62+AI62+AJ62+AK62+AL62+AM62+AN62+AO62+AP62+AQ62+AR62+E62+F62+G62+H62+I62+J62+K62+L62+M62+N62+O62+P62+Q62+R62+S62+T62</f>
        <v>0</v>
      </c>
      <c r="BG62" s="70"/>
    </row>
    <row r="63" spans="1:59" ht="10.5">
      <c r="A63" s="129"/>
      <c r="B63" s="97"/>
      <c r="C63" s="103"/>
      <c r="D63" s="95" t="s">
        <v>31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57"/>
      <c r="V63" s="27"/>
      <c r="W63" s="27"/>
      <c r="X63" s="29"/>
      <c r="Y63" s="29"/>
      <c r="Z63" s="29"/>
      <c r="AA63" s="29"/>
      <c r="AB63" s="29"/>
      <c r="AC63" s="29"/>
      <c r="AD63" s="29"/>
      <c r="AE63" s="29"/>
      <c r="AF63" s="29"/>
      <c r="AG63" s="29">
        <v>1</v>
      </c>
      <c r="AH63" s="38"/>
      <c r="AI63" s="38"/>
      <c r="AJ63" s="38"/>
      <c r="AK63" s="38"/>
      <c r="AL63" s="29"/>
      <c r="AM63" s="38">
        <v>1</v>
      </c>
      <c r="AN63" s="51"/>
      <c r="AO63" s="74">
        <v>1</v>
      </c>
      <c r="AP63" s="74"/>
      <c r="AQ63" s="74"/>
      <c r="AR63" s="74"/>
      <c r="AS63" s="74">
        <v>1</v>
      </c>
      <c r="AT63" s="38"/>
      <c r="AU63" s="39"/>
      <c r="AV63" s="31"/>
      <c r="AW63" s="31"/>
      <c r="AX63" s="31"/>
      <c r="AY63" s="31"/>
      <c r="AZ63" s="31"/>
      <c r="BA63" s="31"/>
      <c r="BB63" s="31"/>
      <c r="BC63" s="31"/>
      <c r="BD63" s="31"/>
      <c r="BE63" s="75"/>
      <c r="BF63" s="70"/>
      <c r="BG63" s="70">
        <f>X63+Y63+Z63+AA63+AB63+AC63+AD63+AE63+AF63+AG63+AH63+AI63+AJ63+AK63+AL63+AM63+AN63+AO63+AP63+AQ63+AR63+AS63+AT63</f>
        <v>4</v>
      </c>
    </row>
    <row r="64" spans="1:59" ht="12" customHeight="1">
      <c r="A64" s="129"/>
      <c r="B64" s="148" t="s">
        <v>184</v>
      </c>
      <c r="C64" s="99" t="s">
        <v>185</v>
      </c>
      <c r="D64" s="64" t="s">
        <v>30</v>
      </c>
      <c r="E64" s="74">
        <v>4</v>
      </c>
      <c r="F64" s="74">
        <v>2</v>
      </c>
      <c r="G64" s="74">
        <v>3</v>
      </c>
      <c r="H64" s="74">
        <v>2</v>
      </c>
      <c r="I64" s="74">
        <v>2</v>
      </c>
      <c r="J64" s="74">
        <v>2</v>
      </c>
      <c r="K64" s="74">
        <v>2</v>
      </c>
      <c r="L64" s="74">
        <v>2</v>
      </c>
      <c r="M64" s="74">
        <v>2</v>
      </c>
      <c r="N64" s="74">
        <v>2</v>
      </c>
      <c r="O64" s="74">
        <v>1</v>
      </c>
      <c r="P64" s="74">
        <v>2</v>
      </c>
      <c r="Q64" s="74">
        <v>2</v>
      </c>
      <c r="R64" s="74">
        <v>2</v>
      </c>
      <c r="S64" s="74">
        <v>2</v>
      </c>
      <c r="T64" s="74">
        <v>2</v>
      </c>
      <c r="U64" s="57"/>
      <c r="V64" s="27"/>
      <c r="W64" s="27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38"/>
      <c r="AI64" s="38"/>
      <c r="AJ64" s="38"/>
      <c r="AK64" s="38"/>
      <c r="AL64" s="29"/>
      <c r="AM64" s="38"/>
      <c r="AN64" s="51"/>
      <c r="AO64" s="74"/>
      <c r="AP64" s="74"/>
      <c r="AQ64" s="74"/>
      <c r="AR64" s="79"/>
      <c r="AS64" s="79"/>
      <c r="AT64" s="84"/>
      <c r="AU64" s="39"/>
      <c r="AV64" s="31"/>
      <c r="AW64" s="31"/>
      <c r="AX64" s="31"/>
      <c r="AY64" s="31"/>
      <c r="AZ64" s="31"/>
      <c r="BA64" s="31"/>
      <c r="BB64" s="31"/>
      <c r="BC64" s="31"/>
      <c r="BD64" s="31"/>
      <c r="BE64" s="75"/>
      <c r="BF64" s="70">
        <f>X64+Y64+Z64+AA64+AB64+AC64+AD64+AE64+AF64+AG64+AH64+AI64+AJ64+AK64+AL64+AM64+AN64+AO64+AP64+AQ64+AR64+E64+F64+G64+H64+I64+J64+K64+L64+M64+N64+O64+P64+Q64+R64+S64+T64</f>
        <v>34</v>
      </c>
      <c r="BG64" s="70"/>
    </row>
    <row r="65" spans="1:59" ht="13.5" customHeight="1">
      <c r="A65" s="129"/>
      <c r="B65" s="149"/>
      <c r="C65" s="103"/>
      <c r="D65" s="95" t="s">
        <v>31</v>
      </c>
      <c r="E65" s="74"/>
      <c r="F65" s="74"/>
      <c r="G65" s="74">
        <v>1</v>
      </c>
      <c r="H65" s="74"/>
      <c r="I65" s="74"/>
      <c r="J65" s="74"/>
      <c r="K65" s="74"/>
      <c r="L65" s="74"/>
      <c r="M65" s="74"/>
      <c r="N65" s="74"/>
      <c r="O65" s="74">
        <v>1</v>
      </c>
      <c r="P65" s="74"/>
      <c r="Q65" s="74"/>
      <c r="R65" s="74"/>
      <c r="S65" s="74"/>
      <c r="T65" s="74"/>
      <c r="U65" s="57"/>
      <c r="V65" s="27"/>
      <c r="W65" s="27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8"/>
      <c r="AI65" s="38"/>
      <c r="AJ65" s="38"/>
      <c r="AK65" s="38"/>
      <c r="AL65" s="29"/>
      <c r="AM65" s="38"/>
      <c r="AN65" s="51"/>
      <c r="AO65" s="74"/>
      <c r="AP65" s="74"/>
      <c r="AQ65" s="74"/>
      <c r="AR65" s="79"/>
      <c r="AS65" s="79"/>
      <c r="AT65" s="84"/>
      <c r="AU65" s="39"/>
      <c r="AV65" s="31"/>
      <c r="AW65" s="31"/>
      <c r="AX65" s="31"/>
      <c r="AY65" s="31"/>
      <c r="AZ65" s="31"/>
      <c r="BA65" s="31"/>
      <c r="BB65" s="31"/>
      <c r="BC65" s="31"/>
      <c r="BD65" s="31"/>
      <c r="BE65" s="75"/>
      <c r="BF65" s="70"/>
      <c r="BG65" s="70">
        <f>X65+Y65+Z65+AA65+AB65+AC65+AD65+AE65+AF65+AG65+AH65+AI65+AJ65+AK65+AL65+AM65+AN65+AO65+AP65+AQ65+AR65+E65+F65+G65+H65+I65+J65+K65+L65+M65+N65+O65+P65+Q65+R65+S65+T65</f>
        <v>2</v>
      </c>
    </row>
    <row r="66" spans="1:59" ht="0.75" customHeight="1" hidden="1">
      <c r="A66" s="129"/>
      <c r="B66" s="104" t="s">
        <v>162</v>
      </c>
      <c r="C66" s="99" t="s">
        <v>163</v>
      </c>
      <c r="D66" s="52" t="s">
        <v>30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57"/>
      <c r="V66" s="27"/>
      <c r="W66" s="27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1"/>
      <c r="AI66" s="41"/>
      <c r="AJ66" s="41"/>
      <c r="AK66" s="41"/>
      <c r="AL66" s="42"/>
      <c r="AM66" s="41"/>
      <c r="AN66" s="48"/>
      <c r="AO66" s="76"/>
      <c r="AP66" s="76"/>
      <c r="AQ66" s="76"/>
      <c r="AR66" s="79"/>
      <c r="AS66" s="79"/>
      <c r="AT66" s="84"/>
      <c r="AU66" s="39"/>
      <c r="AV66" s="31"/>
      <c r="AW66" s="31"/>
      <c r="AX66" s="31"/>
      <c r="AY66" s="31"/>
      <c r="AZ66" s="31"/>
      <c r="BA66" s="31"/>
      <c r="BB66" s="31"/>
      <c r="BC66" s="31"/>
      <c r="BD66" s="31"/>
      <c r="BE66" s="75"/>
      <c r="BF66" s="70"/>
      <c r="BG66" s="70"/>
    </row>
    <row r="67" spans="1:59" ht="10.5" hidden="1">
      <c r="A67" s="129"/>
      <c r="B67" s="105"/>
      <c r="C67" s="103"/>
      <c r="D67" s="53" t="s">
        <v>31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57"/>
      <c r="V67" s="27"/>
      <c r="W67" s="27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8"/>
      <c r="AI67" s="38"/>
      <c r="AJ67" s="38"/>
      <c r="AK67" s="38"/>
      <c r="AL67" s="29"/>
      <c r="AM67" s="38"/>
      <c r="AN67" s="51"/>
      <c r="AO67" s="74"/>
      <c r="AP67" s="74"/>
      <c r="AQ67" s="74"/>
      <c r="AR67" s="79"/>
      <c r="AS67" s="79"/>
      <c r="AT67" s="84"/>
      <c r="AU67" s="39"/>
      <c r="AV67" s="31"/>
      <c r="AW67" s="31"/>
      <c r="AX67" s="31"/>
      <c r="AY67" s="31"/>
      <c r="AZ67" s="31"/>
      <c r="BA67" s="31"/>
      <c r="BB67" s="31"/>
      <c r="BC67" s="31"/>
      <c r="BD67" s="31"/>
      <c r="BE67" s="75"/>
      <c r="BF67" s="70"/>
      <c r="BG67" s="70"/>
    </row>
    <row r="68" spans="1:59" ht="14.25" customHeight="1">
      <c r="A68" s="129"/>
      <c r="B68" s="132" t="s">
        <v>43</v>
      </c>
      <c r="C68" s="135" t="s">
        <v>44</v>
      </c>
      <c r="D68" s="45" t="s">
        <v>30</v>
      </c>
      <c r="E68" s="55">
        <f aca="true" t="shared" si="20" ref="E68:T68">E70+E80+E90+E99+E108+E113+E118</f>
        <v>0</v>
      </c>
      <c r="F68" s="55">
        <f t="shared" si="20"/>
        <v>0</v>
      </c>
      <c r="G68" s="55">
        <f t="shared" si="20"/>
        <v>0</v>
      </c>
      <c r="H68" s="55">
        <f t="shared" si="20"/>
        <v>0</v>
      </c>
      <c r="I68" s="55">
        <f t="shared" si="20"/>
        <v>0</v>
      </c>
      <c r="J68" s="55">
        <f t="shared" si="20"/>
        <v>0</v>
      </c>
      <c r="K68" s="55">
        <f t="shared" si="20"/>
        <v>0</v>
      </c>
      <c r="L68" s="55">
        <f t="shared" si="20"/>
        <v>0</v>
      </c>
      <c r="M68" s="55">
        <f t="shared" si="20"/>
        <v>0</v>
      </c>
      <c r="N68" s="55">
        <f t="shared" si="20"/>
        <v>0</v>
      </c>
      <c r="O68" s="55">
        <f t="shared" si="20"/>
        <v>0</v>
      </c>
      <c r="P68" s="55">
        <f t="shared" si="20"/>
        <v>0</v>
      </c>
      <c r="Q68" s="55">
        <f t="shared" si="20"/>
        <v>0</v>
      </c>
      <c r="R68" s="55">
        <f t="shared" si="20"/>
        <v>0</v>
      </c>
      <c r="S68" s="55">
        <f t="shared" si="20"/>
        <v>0</v>
      </c>
      <c r="T68" s="55">
        <f t="shared" si="20"/>
        <v>0</v>
      </c>
      <c r="U68" s="57"/>
      <c r="V68" s="27"/>
      <c r="W68" s="27"/>
      <c r="X68" s="55">
        <f aca="true" t="shared" si="21" ref="X68:AN68">X70+X80+X90+X99+X108+X113+X118</f>
        <v>0</v>
      </c>
      <c r="Y68" s="55">
        <f t="shared" si="21"/>
        <v>0</v>
      </c>
      <c r="Z68" s="55">
        <f t="shared" si="21"/>
        <v>0</v>
      </c>
      <c r="AA68" s="55">
        <f t="shared" si="21"/>
        <v>0</v>
      </c>
      <c r="AB68" s="55">
        <f t="shared" si="21"/>
        <v>0</v>
      </c>
      <c r="AC68" s="55">
        <f t="shared" si="21"/>
        <v>0</v>
      </c>
      <c r="AD68" s="55">
        <f t="shared" si="21"/>
        <v>0</v>
      </c>
      <c r="AE68" s="55">
        <f t="shared" si="21"/>
        <v>0</v>
      </c>
      <c r="AF68" s="55">
        <f t="shared" si="21"/>
        <v>0</v>
      </c>
      <c r="AG68" s="55">
        <f t="shared" si="21"/>
        <v>0</v>
      </c>
      <c r="AH68" s="55">
        <f t="shared" si="21"/>
        <v>0</v>
      </c>
      <c r="AI68" s="55">
        <f t="shared" si="21"/>
        <v>0</v>
      </c>
      <c r="AJ68" s="55">
        <f t="shared" si="21"/>
        <v>0</v>
      </c>
      <c r="AK68" s="55">
        <f t="shared" si="21"/>
        <v>0</v>
      </c>
      <c r="AL68" s="55">
        <f t="shared" si="21"/>
        <v>0</v>
      </c>
      <c r="AM68" s="55">
        <f t="shared" si="21"/>
        <v>0</v>
      </c>
      <c r="AN68" s="55">
        <f t="shared" si="21"/>
        <v>0</v>
      </c>
      <c r="AO68" s="70">
        <f aca="true" t="shared" si="22" ref="AO68:AQ69">AO70+AO80+AO99</f>
        <v>0</v>
      </c>
      <c r="AP68" s="55">
        <f t="shared" si="22"/>
        <v>0</v>
      </c>
      <c r="AQ68" s="55">
        <f t="shared" si="22"/>
        <v>0</v>
      </c>
      <c r="AR68" s="55">
        <v>0</v>
      </c>
      <c r="AS68" s="55">
        <v>0</v>
      </c>
      <c r="AT68" s="55">
        <v>0</v>
      </c>
      <c r="AU68" s="39"/>
      <c r="AV68" s="31"/>
      <c r="AW68" s="31"/>
      <c r="AX68" s="31"/>
      <c r="AY68" s="31"/>
      <c r="AZ68" s="31"/>
      <c r="BA68" s="31"/>
      <c r="BB68" s="31"/>
      <c r="BC68" s="31"/>
      <c r="BD68" s="31"/>
      <c r="BE68" s="75"/>
      <c r="BF68" s="55">
        <f>SUM(E68:AR68)</f>
        <v>0</v>
      </c>
      <c r="BG68" s="55"/>
    </row>
    <row r="69" spans="1:59" ht="0.75" customHeight="1" hidden="1">
      <c r="A69" s="129"/>
      <c r="B69" s="132"/>
      <c r="C69" s="142"/>
      <c r="D69" s="45" t="s">
        <v>31</v>
      </c>
      <c r="E69" s="55">
        <f aca="true" t="shared" si="23" ref="E69:T69">E71+E81+E91+E100+E109+E114+E119</f>
        <v>0</v>
      </c>
      <c r="F69" s="55">
        <f t="shared" si="23"/>
        <v>0</v>
      </c>
      <c r="G69" s="55">
        <f t="shared" si="23"/>
        <v>0</v>
      </c>
      <c r="H69" s="55">
        <f t="shared" si="23"/>
        <v>0</v>
      </c>
      <c r="I69" s="55">
        <f t="shared" si="23"/>
        <v>0</v>
      </c>
      <c r="J69" s="55">
        <f t="shared" si="23"/>
        <v>0</v>
      </c>
      <c r="K69" s="55">
        <f t="shared" si="23"/>
        <v>0</v>
      </c>
      <c r="L69" s="55">
        <f t="shared" si="23"/>
        <v>0</v>
      </c>
      <c r="M69" s="55">
        <f t="shared" si="23"/>
        <v>0</v>
      </c>
      <c r="N69" s="55">
        <f t="shared" si="23"/>
        <v>0</v>
      </c>
      <c r="O69" s="55">
        <f t="shared" si="23"/>
        <v>0</v>
      </c>
      <c r="P69" s="55">
        <f t="shared" si="23"/>
        <v>0</v>
      </c>
      <c r="Q69" s="55">
        <f t="shared" si="23"/>
        <v>0</v>
      </c>
      <c r="R69" s="55">
        <f t="shared" si="23"/>
        <v>0</v>
      </c>
      <c r="S69" s="55">
        <f t="shared" si="23"/>
        <v>0</v>
      </c>
      <c r="T69" s="55">
        <f t="shared" si="23"/>
        <v>0</v>
      </c>
      <c r="U69" s="57"/>
      <c r="V69" s="27"/>
      <c r="W69" s="27"/>
      <c r="X69" s="55">
        <f aca="true" t="shared" si="24" ref="X69:AK69">X71+X81+X91+X100+X109+X114+X119</f>
        <v>0</v>
      </c>
      <c r="Y69" s="55">
        <f t="shared" si="24"/>
        <v>0</v>
      </c>
      <c r="Z69" s="55">
        <f t="shared" si="24"/>
        <v>0</v>
      </c>
      <c r="AA69" s="55">
        <f t="shared" si="24"/>
        <v>0</v>
      </c>
      <c r="AB69" s="55">
        <f t="shared" si="24"/>
        <v>0</v>
      </c>
      <c r="AC69" s="55">
        <f t="shared" si="24"/>
        <v>0</v>
      </c>
      <c r="AD69" s="55">
        <f t="shared" si="24"/>
        <v>0</v>
      </c>
      <c r="AE69" s="55">
        <f t="shared" si="24"/>
        <v>0</v>
      </c>
      <c r="AF69" s="55">
        <f t="shared" si="24"/>
        <v>0</v>
      </c>
      <c r="AG69" s="55">
        <f t="shared" si="24"/>
        <v>0</v>
      </c>
      <c r="AH69" s="55">
        <f t="shared" si="24"/>
        <v>0</v>
      </c>
      <c r="AI69" s="55">
        <f t="shared" si="24"/>
        <v>0</v>
      </c>
      <c r="AJ69" s="55">
        <f t="shared" si="24"/>
        <v>0</v>
      </c>
      <c r="AK69" s="55">
        <f t="shared" si="24"/>
        <v>0</v>
      </c>
      <c r="AL69" s="55">
        <f>AL71+AL81+AL91+AL100+AL109</f>
        <v>0</v>
      </c>
      <c r="AM69" s="55">
        <f>AM71+AM81+AM91+AM100+AM109+AM114+AM119</f>
        <v>0</v>
      </c>
      <c r="AN69" s="55">
        <f>AN71+AN81+AN91+AN100+AN109+AN114+AN119</f>
        <v>0</v>
      </c>
      <c r="AO69" s="70">
        <f t="shared" si="22"/>
        <v>0</v>
      </c>
      <c r="AP69" s="70">
        <f t="shared" si="22"/>
        <v>0</v>
      </c>
      <c r="AQ69" s="70">
        <f t="shared" si="22"/>
        <v>0</v>
      </c>
      <c r="AR69" s="70"/>
      <c r="AS69" s="70"/>
      <c r="AT69" s="37"/>
      <c r="AU69" s="39"/>
      <c r="AV69" s="31"/>
      <c r="AW69" s="31"/>
      <c r="AX69" s="31"/>
      <c r="AY69" s="31"/>
      <c r="AZ69" s="31"/>
      <c r="BA69" s="31"/>
      <c r="BB69" s="31"/>
      <c r="BC69" s="31"/>
      <c r="BD69" s="31"/>
      <c r="BE69" s="75"/>
      <c r="BF69" s="55"/>
      <c r="BG69" s="55">
        <f>SUM(E69:BF69)</f>
        <v>0</v>
      </c>
    </row>
    <row r="70" spans="1:59" ht="19.5" customHeight="1">
      <c r="A70" s="129"/>
      <c r="B70" s="137" t="s">
        <v>187</v>
      </c>
      <c r="C70" s="131" t="s">
        <v>186</v>
      </c>
      <c r="D70" s="45" t="s">
        <v>30</v>
      </c>
      <c r="E70" s="33">
        <f aca="true" t="shared" si="25" ref="E70:T70">E72+E74+E76</f>
        <v>0</v>
      </c>
      <c r="F70" s="33">
        <f t="shared" si="25"/>
        <v>0</v>
      </c>
      <c r="G70" s="33">
        <f t="shared" si="25"/>
        <v>0</v>
      </c>
      <c r="H70" s="33">
        <f t="shared" si="25"/>
        <v>0</v>
      </c>
      <c r="I70" s="33">
        <f t="shared" si="25"/>
        <v>0</v>
      </c>
      <c r="J70" s="33">
        <f t="shared" si="25"/>
        <v>0</v>
      </c>
      <c r="K70" s="33">
        <f t="shared" si="25"/>
        <v>0</v>
      </c>
      <c r="L70" s="33">
        <f t="shared" si="25"/>
        <v>0</v>
      </c>
      <c r="M70" s="33">
        <f t="shared" si="25"/>
        <v>0</v>
      </c>
      <c r="N70" s="33">
        <f t="shared" si="25"/>
        <v>0</v>
      </c>
      <c r="O70" s="33">
        <f t="shared" si="25"/>
        <v>0</v>
      </c>
      <c r="P70" s="33">
        <f t="shared" si="25"/>
        <v>0</v>
      </c>
      <c r="Q70" s="33">
        <f t="shared" si="25"/>
        <v>0</v>
      </c>
      <c r="R70" s="33">
        <f t="shared" si="25"/>
        <v>0</v>
      </c>
      <c r="S70" s="33">
        <f t="shared" si="25"/>
        <v>0</v>
      </c>
      <c r="T70" s="33">
        <f t="shared" si="25"/>
        <v>0</v>
      </c>
      <c r="U70" s="57"/>
      <c r="V70" s="27"/>
      <c r="W70" s="27"/>
      <c r="X70" s="34">
        <f aca="true" t="shared" si="26" ref="X70:AN70">X72+X74+X76</f>
        <v>0</v>
      </c>
      <c r="Y70" s="34">
        <f t="shared" si="26"/>
        <v>0</v>
      </c>
      <c r="Z70" s="34">
        <f t="shared" si="26"/>
        <v>0</v>
      </c>
      <c r="AA70" s="34">
        <f t="shared" si="26"/>
        <v>0</v>
      </c>
      <c r="AB70" s="34">
        <f t="shared" si="26"/>
        <v>0</v>
      </c>
      <c r="AC70" s="34">
        <f t="shared" si="26"/>
        <v>0</v>
      </c>
      <c r="AD70" s="34">
        <f t="shared" si="26"/>
        <v>0</v>
      </c>
      <c r="AE70" s="34">
        <f t="shared" si="26"/>
        <v>0</v>
      </c>
      <c r="AF70" s="34">
        <f t="shared" si="26"/>
        <v>0</v>
      </c>
      <c r="AG70" s="34">
        <f t="shared" si="26"/>
        <v>0</v>
      </c>
      <c r="AH70" s="34">
        <f t="shared" si="26"/>
        <v>0</v>
      </c>
      <c r="AI70" s="34">
        <f t="shared" si="26"/>
        <v>0</v>
      </c>
      <c r="AJ70" s="34">
        <f t="shared" si="26"/>
        <v>0</v>
      </c>
      <c r="AK70" s="34">
        <f t="shared" si="26"/>
        <v>0</v>
      </c>
      <c r="AL70" s="34">
        <f t="shared" si="26"/>
        <v>0</v>
      </c>
      <c r="AM70" s="34">
        <f t="shared" si="26"/>
        <v>0</v>
      </c>
      <c r="AN70" s="34">
        <f t="shared" si="26"/>
        <v>0</v>
      </c>
      <c r="AO70" s="55">
        <f aca="true" t="shared" si="27" ref="AO70:AQ71">AO72+AO74+AO76</f>
        <v>0</v>
      </c>
      <c r="AP70" s="55">
        <f t="shared" si="27"/>
        <v>0</v>
      </c>
      <c r="AQ70" s="55">
        <f t="shared" si="27"/>
        <v>0</v>
      </c>
      <c r="AR70" s="55">
        <v>0</v>
      </c>
      <c r="AS70" s="70">
        <v>0</v>
      </c>
      <c r="AT70" s="37">
        <v>0</v>
      </c>
      <c r="AU70" s="39"/>
      <c r="AV70" s="31"/>
      <c r="AW70" s="31"/>
      <c r="AX70" s="31"/>
      <c r="AY70" s="31"/>
      <c r="AZ70" s="31"/>
      <c r="BA70" s="31"/>
      <c r="BB70" s="31"/>
      <c r="BC70" s="31"/>
      <c r="BD70" s="31"/>
      <c r="BE70" s="75"/>
      <c r="BF70" s="55">
        <f>SUM(E70:AR70)</f>
        <v>0</v>
      </c>
      <c r="BG70" s="70"/>
    </row>
    <row r="71" spans="1:59" ht="15" customHeight="1" hidden="1">
      <c r="A71" s="129"/>
      <c r="B71" s="137"/>
      <c r="C71" s="131"/>
      <c r="D71" s="45" t="s">
        <v>31</v>
      </c>
      <c r="E71" s="55">
        <f aca="true" t="shared" si="28" ref="E71:T71">E73+E75+E77</f>
        <v>0</v>
      </c>
      <c r="F71" s="55">
        <f t="shared" si="28"/>
        <v>0</v>
      </c>
      <c r="G71" s="55">
        <f t="shared" si="28"/>
        <v>0</v>
      </c>
      <c r="H71" s="55">
        <f t="shared" si="28"/>
        <v>0</v>
      </c>
      <c r="I71" s="55">
        <f t="shared" si="28"/>
        <v>0</v>
      </c>
      <c r="J71" s="55">
        <f t="shared" si="28"/>
        <v>0</v>
      </c>
      <c r="K71" s="55">
        <f t="shared" si="28"/>
        <v>0</v>
      </c>
      <c r="L71" s="55">
        <f t="shared" si="28"/>
        <v>0</v>
      </c>
      <c r="M71" s="55">
        <f t="shared" si="28"/>
        <v>0</v>
      </c>
      <c r="N71" s="55">
        <f t="shared" si="28"/>
        <v>0</v>
      </c>
      <c r="O71" s="55">
        <f t="shared" si="28"/>
        <v>0</v>
      </c>
      <c r="P71" s="55">
        <f t="shared" si="28"/>
        <v>0</v>
      </c>
      <c r="Q71" s="55">
        <f t="shared" si="28"/>
        <v>0</v>
      </c>
      <c r="R71" s="55">
        <f t="shared" si="28"/>
        <v>0</v>
      </c>
      <c r="S71" s="55">
        <f t="shared" si="28"/>
        <v>0</v>
      </c>
      <c r="T71" s="55">
        <f t="shared" si="28"/>
        <v>0</v>
      </c>
      <c r="U71" s="57"/>
      <c r="V71" s="27"/>
      <c r="W71" s="27"/>
      <c r="X71" s="34">
        <f aca="true" t="shared" si="29" ref="X71:AN71">X73+X75+X77</f>
        <v>0</v>
      </c>
      <c r="Y71" s="34">
        <f t="shared" si="29"/>
        <v>0</v>
      </c>
      <c r="Z71" s="34">
        <f t="shared" si="29"/>
        <v>0</v>
      </c>
      <c r="AA71" s="34">
        <f t="shared" si="29"/>
        <v>0</v>
      </c>
      <c r="AB71" s="34">
        <f t="shared" si="29"/>
        <v>0</v>
      </c>
      <c r="AC71" s="34">
        <f t="shared" si="29"/>
        <v>0</v>
      </c>
      <c r="AD71" s="34">
        <f t="shared" si="29"/>
        <v>0</v>
      </c>
      <c r="AE71" s="34">
        <f t="shared" si="29"/>
        <v>0</v>
      </c>
      <c r="AF71" s="34">
        <f t="shared" si="29"/>
        <v>0</v>
      </c>
      <c r="AG71" s="34">
        <f t="shared" si="29"/>
        <v>0</v>
      </c>
      <c r="AH71" s="34">
        <f t="shared" si="29"/>
        <v>0</v>
      </c>
      <c r="AI71" s="34">
        <f t="shared" si="29"/>
        <v>0</v>
      </c>
      <c r="AJ71" s="34">
        <f t="shared" si="29"/>
        <v>0</v>
      </c>
      <c r="AK71" s="34">
        <f t="shared" si="29"/>
        <v>0</v>
      </c>
      <c r="AL71" s="34">
        <f t="shared" si="29"/>
        <v>0</v>
      </c>
      <c r="AM71" s="34">
        <f t="shared" si="29"/>
        <v>0</v>
      </c>
      <c r="AN71" s="34">
        <f t="shared" si="29"/>
        <v>0</v>
      </c>
      <c r="AO71" s="55">
        <f t="shared" si="27"/>
        <v>0</v>
      </c>
      <c r="AP71" s="55">
        <f t="shared" si="27"/>
        <v>0</v>
      </c>
      <c r="AQ71" s="55">
        <f t="shared" si="27"/>
        <v>0</v>
      </c>
      <c r="AR71" s="55"/>
      <c r="AS71" s="70"/>
      <c r="AT71" s="37"/>
      <c r="AU71" s="39"/>
      <c r="AV71" s="31"/>
      <c r="AW71" s="31"/>
      <c r="AX71" s="31"/>
      <c r="AY71" s="31"/>
      <c r="AZ71" s="31"/>
      <c r="BA71" s="31"/>
      <c r="BB71" s="31"/>
      <c r="BC71" s="31"/>
      <c r="BD71" s="31"/>
      <c r="BE71" s="75"/>
      <c r="BF71" s="70"/>
      <c r="BG71" s="70">
        <f>SUM(E71:BF71)</f>
        <v>0</v>
      </c>
    </row>
    <row r="72" spans="1:59" ht="0.75" customHeight="1" hidden="1">
      <c r="A72" s="129"/>
      <c r="B72" s="133" t="s">
        <v>92</v>
      </c>
      <c r="C72" s="136" t="s">
        <v>164</v>
      </c>
      <c r="D72" s="28" t="s">
        <v>30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57"/>
      <c r="V72" s="27"/>
      <c r="W72" s="27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74"/>
      <c r="AP72" s="74"/>
      <c r="AQ72" s="74"/>
      <c r="AR72" s="70"/>
      <c r="AS72" s="70"/>
      <c r="AT72" s="37"/>
      <c r="AU72" s="39"/>
      <c r="AV72" s="31"/>
      <c r="AW72" s="31"/>
      <c r="AX72" s="31"/>
      <c r="AY72" s="31"/>
      <c r="AZ72" s="31"/>
      <c r="BA72" s="31"/>
      <c r="BB72" s="31"/>
      <c r="BC72" s="31"/>
      <c r="BD72" s="31"/>
      <c r="BE72" s="75"/>
      <c r="BF72" s="70">
        <f>X72+Y72+Z72+AA72+AB72+AC72+AD72+AE72+AF72+AG72+AH72+AI72+AJ72+AK72+AL72+AM72+AN72+AO72+AP72+AQ72+AR72+E72+F72+G72+H72+I72+J72+K72+L72+M72+N72+O72+P72+Q72+R72+S72+T72</f>
        <v>0</v>
      </c>
      <c r="BG72" s="70"/>
    </row>
    <row r="73" spans="1:59" ht="9.75" customHeight="1" hidden="1">
      <c r="A73" s="129"/>
      <c r="B73" s="133"/>
      <c r="C73" s="136"/>
      <c r="D73" s="28" t="s">
        <v>31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57"/>
      <c r="V73" s="27"/>
      <c r="W73" s="27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74"/>
      <c r="AP73" s="74"/>
      <c r="AQ73" s="74"/>
      <c r="AR73" s="70"/>
      <c r="AS73" s="70"/>
      <c r="AT73" s="37"/>
      <c r="AU73" s="39"/>
      <c r="AV73" s="31"/>
      <c r="AW73" s="31"/>
      <c r="AX73" s="31"/>
      <c r="AY73" s="31"/>
      <c r="AZ73" s="31"/>
      <c r="BA73" s="31"/>
      <c r="BB73" s="31"/>
      <c r="BC73" s="31"/>
      <c r="BD73" s="31"/>
      <c r="BE73" s="75"/>
      <c r="BF73" s="70"/>
      <c r="BG73" s="70">
        <f>SUM(E73:BF73)</f>
        <v>0</v>
      </c>
    </row>
    <row r="74" spans="1:59" ht="12.75" customHeight="1" hidden="1">
      <c r="A74" s="129"/>
      <c r="B74" s="133" t="s">
        <v>93</v>
      </c>
      <c r="C74" s="110" t="s">
        <v>165</v>
      </c>
      <c r="D74" s="28" t="s">
        <v>30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57"/>
      <c r="V74" s="27"/>
      <c r="W74" s="27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8"/>
      <c r="AO74" s="74"/>
      <c r="AP74" s="74"/>
      <c r="AQ74" s="74"/>
      <c r="AR74" s="70"/>
      <c r="AS74" s="70"/>
      <c r="AT74" s="37"/>
      <c r="AU74" s="39"/>
      <c r="AV74" s="31"/>
      <c r="AW74" s="31"/>
      <c r="AX74" s="31"/>
      <c r="AY74" s="31"/>
      <c r="AZ74" s="31"/>
      <c r="BA74" s="31"/>
      <c r="BB74" s="31"/>
      <c r="BC74" s="31"/>
      <c r="BD74" s="31"/>
      <c r="BE74" s="75"/>
      <c r="BF74" s="70">
        <f>SUM(E74:AP74)</f>
        <v>0</v>
      </c>
      <c r="BG74" s="70"/>
    </row>
    <row r="75" spans="1:59" ht="11.25" customHeight="1" hidden="1">
      <c r="A75" s="129"/>
      <c r="B75" s="133"/>
      <c r="C75" s="110"/>
      <c r="D75" s="28" t="s">
        <v>31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57"/>
      <c r="V75" s="27"/>
      <c r="W75" s="27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0"/>
      <c r="AS75" s="70"/>
      <c r="AT75" s="37"/>
      <c r="AU75" s="39"/>
      <c r="AV75" s="31"/>
      <c r="AW75" s="31"/>
      <c r="AX75" s="31"/>
      <c r="AY75" s="31"/>
      <c r="AZ75" s="31"/>
      <c r="BA75" s="31"/>
      <c r="BB75" s="31"/>
      <c r="BC75" s="31"/>
      <c r="BD75" s="31"/>
      <c r="BE75" s="75"/>
      <c r="BF75" s="70"/>
      <c r="BG75" s="70">
        <f>SUM(E75:BF75)</f>
        <v>0</v>
      </c>
    </row>
    <row r="76" spans="1:59" ht="12" customHeight="1" hidden="1">
      <c r="A76" s="129"/>
      <c r="B76" s="117" t="s">
        <v>102</v>
      </c>
      <c r="C76" s="99" t="s">
        <v>166</v>
      </c>
      <c r="D76" s="28" t="s">
        <v>30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57"/>
      <c r="V76" s="27"/>
      <c r="W76" s="27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0"/>
      <c r="AS76" s="70"/>
      <c r="AT76" s="37"/>
      <c r="AU76" s="39"/>
      <c r="AV76" s="31"/>
      <c r="AW76" s="31"/>
      <c r="AX76" s="31"/>
      <c r="AY76" s="31"/>
      <c r="AZ76" s="31"/>
      <c r="BA76" s="31"/>
      <c r="BB76" s="31"/>
      <c r="BC76" s="31"/>
      <c r="BD76" s="31"/>
      <c r="BE76" s="75"/>
      <c r="BF76" s="70">
        <f>SUM(E76:AP76)</f>
        <v>0</v>
      </c>
      <c r="BG76" s="70"/>
    </row>
    <row r="77" spans="1:59" ht="12.75" customHeight="1" hidden="1">
      <c r="A77" s="129"/>
      <c r="B77" s="118"/>
      <c r="C77" s="103"/>
      <c r="D77" s="28" t="s">
        <v>31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57"/>
      <c r="V77" s="27"/>
      <c r="W77" s="27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0"/>
      <c r="AS77" s="70"/>
      <c r="AT77" s="37"/>
      <c r="AU77" s="39"/>
      <c r="AV77" s="31"/>
      <c r="AW77" s="31"/>
      <c r="AX77" s="31"/>
      <c r="AY77" s="31"/>
      <c r="AZ77" s="31"/>
      <c r="BA77" s="31"/>
      <c r="BB77" s="31"/>
      <c r="BC77" s="31"/>
      <c r="BD77" s="31"/>
      <c r="BE77" s="75"/>
      <c r="BF77" s="70"/>
      <c r="BG77" s="70">
        <f>SUM(E77:BF77)</f>
        <v>0</v>
      </c>
    </row>
    <row r="78" spans="1:59" ht="12" customHeight="1" hidden="1">
      <c r="A78" s="129"/>
      <c r="B78" s="87" t="s">
        <v>103</v>
      </c>
      <c r="C78" s="62" t="s">
        <v>118</v>
      </c>
      <c r="D78" s="28" t="s">
        <v>30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57"/>
      <c r="V78" s="27"/>
      <c r="W78" s="27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0"/>
      <c r="AS78" s="70"/>
      <c r="AT78" s="37"/>
      <c r="AU78" s="39"/>
      <c r="AV78" s="31"/>
      <c r="AW78" s="31"/>
      <c r="AX78" s="31"/>
      <c r="AY78" s="31"/>
      <c r="AZ78" s="31"/>
      <c r="BA78" s="31"/>
      <c r="BB78" s="31"/>
      <c r="BC78" s="31"/>
      <c r="BD78" s="31"/>
      <c r="BE78" s="75"/>
      <c r="BF78" s="70">
        <f>AR78+AS78+AT78+AU78</f>
        <v>0</v>
      </c>
      <c r="BG78" s="70"/>
    </row>
    <row r="79" spans="1:59" ht="20.25" customHeight="1" hidden="1">
      <c r="A79" s="129"/>
      <c r="B79" s="88" t="s">
        <v>95</v>
      </c>
      <c r="C79" s="89" t="s">
        <v>119</v>
      </c>
      <c r="D79" s="52" t="s">
        <v>30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57"/>
      <c r="V79" s="27"/>
      <c r="W79" s="27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4"/>
      <c r="AP79" s="74"/>
      <c r="AQ79" s="74"/>
      <c r="AR79" s="70"/>
      <c r="AS79" s="70"/>
      <c r="AT79" s="37"/>
      <c r="AU79" s="39"/>
      <c r="AV79" s="31"/>
      <c r="AW79" s="31"/>
      <c r="AX79" s="31"/>
      <c r="AY79" s="31"/>
      <c r="AZ79" s="31"/>
      <c r="BA79" s="31"/>
      <c r="BB79" s="31"/>
      <c r="BC79" s="31"/>
      <c r="BD79" s="31"/>
      <c r="BE79" s="75"/>
      <c r="BF79" s="70"/>
      <c r="BG79" s="70"/>
    </row>
    <row r="80" spans="1:59" ht="20.25" customHeight="1">
      <c r="A80" s="129"/>
      <c r="B80" s="132" t="s">
        <v>189</v>
      </c>
      <c r="C80" s="143" t="s">
        <v>188</v>
      </c>
      <c r="D80" s="45" t="s">
        <v>30</v>
      </c>
      <c r="E80" s="70">
        <f>E82+E84</f>
        <v>0</v>
      </c>
      <c r="F80" s="70">
        <f>F81+F84</f>
        <v>0</v>
      </c>
      <c r="G80" s="70">
        <f aca="true" t="shared" si="30" ref="G80:T80">G82+G84</f>
        <v>0</v>
      </c>
      <c r="H80" s="70">
        <f t="shared" si="30"/>
        <v>0</v>
      </c>
      <c r="I80" s="70">
        <f t="shared" si="30"/>
        <v>0</v>
      </c>
      <c r="J80" s="70">
        <f t="shared" si="30"/>
        <v>0</v>
      </c>
      <c r="K80" s="70">
        <f t="shared" si="30"/>
        <v>0</v>
      </c>
      <c r="L80" s="70">
        <f t="shared" si="30"/>
        <v>0</v>
      </c>
      <c r="M80" s="70">
        <f t="shared" si="30"/>
        <v>0</v>
      </c>
      <c r="N80" s="70">
        <f t="shared" si="30"/>
        <v>0</v>
      </c>
      <c r="O80" s="70">
        <f t="shared" si="30"/>
        <v>0</v>
      </c>
      <c r="P80" s="70">
        <f t="shared" si="30"/>
        <v>0</v>
      </c>
      <c r="Q80" s="70">
        <f t="shared" si="30"/>
        <v>0</v>
      </c>
      <c r="R80" s="70">
        <f t="shared" si="30"/>
        <v>0</v>
      </c>
      <c r="S80" s="70">
        <f t="shared" si="30"/>
        <v>0</v>
      </c>
      <c r="T80" s="70">
        <f t="shared" si="30"/>
        <v>0</v>
      </c>
      <c r="U80" s="57"/>
      <c r="V80" s="27"/>
      <c r="W80" s="27"/>
      <c r="X80" s="55">
        <f aca="true" t="shared" si="31" ref="X80:AN80">X82+X84</f>
        <v>0</v>
      </c>
      <c r="Y80" s="55">
        <f t="shared" si="31"/>
        <v>0</v>
      </c>
      <c r="Z80" s="55">
        <f t="shared" si="31"/>
        <v>0</v>
      </c>
      <c r="AA80" s="55">
        <f t="shared" si="31"/>
        <v>0</v>
      </c>
      <c r="AB80" s="55">
        <f t="shared" si="31"/>
        <v>0</v>
      </c>
      <c r="AC80" s="55">
        <f t="shared" si="31"/>
        <v>0</v>
      </c>
      <c r="AD80" s="55">
        <f t="shared" si="31"/>
        <v>0</v>
      </c>
      <c r="AE80" s="55">
        <f t="shared" si="31"/>
        <v>0</v>
      </c>
      <c r="AF80" s="55">
        <f t="shared" si="31"/>
        <v>0</v>
      </c>
      <c r="AG80" s="55">
        <f t="shared" si="31"/>
        <v>0</v>
      </c>
      <c r="AH80" s="55">
        <f t="shared" si="31"/>
        <v>0</v>
      </c>
      <c r="AI80" s="55">
        <f t="shared" si="31"/>
        <v>0</v>
      </c>
      <c r="AJ80" s="55">
        <f t="shared" si="31"/>
        <v>0</v>
      </c>
      <c r="AK80" s="55">
        <f t="shared" si="31"/>
        <v>0</v>
      </c>
      <c r="AL80" s="55">
        <f t="shared" si="31"/>
        <v>0</v>
      </c>
      <c r="AM80" s="55">
        <f t="shared" si="31"/>
        <v>0</v>
      </c>
      <c r="AN80" s="55">
        <f t="shared" si="31"/>
        <v>0</v>
      </c>
      <c r="AO80" s="55">
        <f aca="true" t="shared" si="32" ref="AO80:AQ81">AO82+AO84+AO86</f>
        <v>0</v>
      </c>
      <c r="AP80" s="55">
        <f t="shared" si="32"/>
        <v>0</v>
      </c>
      <c r="AQ80" s="55">
        <f t="shared" si="32"/>
        <v>0</v>
      </c>
      <c r="AR80" s="55">
        <v>0</v>
      </c>
      <c r="AS80" s="70">
        <v>0</v>
      </c>
      <c r="AT80" s="37">
        <v>0</v>
      </c>
      <c r="AU80" s="39"/>
      <c r="AV80" s="31"/>
      <c r="AW80" s="31"/>
      <c r="AX80" s="31"/>
      <c r="AY80" s="31"/>
      <c r="AZ80" s="31"/>
      <c r="BA80" s="31"/>
      <c r="BB80" s="31"/>
      <c r="BC80" s="31"/>
      <c r="BD80" s="31"/>
      <c r="BE80" s="75"/>
      <c r="BF80" s="55">
        <f>X80+Y80+Z80+AA80+AB80+AC80+AD80+AE80+AF80+AG80+AH80+AI80+AJ80+AL80+AK80+AM80+AN80+AO80+AP80+AQ80+AR80+E80+F80+G80+H80+I80+J80+K80+L80+M80+N80+O80+P80+Q80+R80+S80+T80</f>
        <v>0</v>
      </c>
      <c r="BG80" s="70"/>
    </row>
    <row r="81" spans="1:59" ht="0.75" customHeight="1" hidden="1">
      <c r="A81" s="129"/>
      <c r="B81" s="132"/>
      <c r="C81" s="144"/>
      <c r="D81" s="45" t="s">
        <v>31</v>
      </c>
      <c r="E81" s="70">
        <f>E83+E85</f>
        <v>0</v>
      </c>
      <c r="F81" s="70">
        <f>F83+F85</f>
        <v>0</v>
      </c>
      <c r="G81" s="70">
        <f aca="true" t="shared" si="33" ref="G81:T81">G83+G85</f>
        <v>0</v>
      </c>
      <c r="H81" s="70">
        <f t="shared" si="33"/>
        <v>0</v>
      </c>
      <c r="I81" s="70">
        <f t="shared" si="33"/>
        <v>0</v>
      </c>
      <c r="J81" s="70">
        <f t="shared" si="33"/>
        <v>0</v>
      </c>
      <c r="K81" s="70">
        <f t="shared" si="33"/>
        <v>0</v>
      </c>
      <c r="L81" s="70">
        <f t="shared" si="33"/>
        <v>0</v>
      </c>
      <c r="M81" s="70">
        <f t="shared" si="33"/>
        <v>0</v>
      </c>
      <c r="N81" s="70">
        <f t="shared" si="33"/>
        <v>0</v>
      </c>
      <c r="O81" s="70">
        <f t="shared" si="33"/>
        <v>0</v>
      </c>
      <c r="P81" s="70">
        <f t="shared" si="33"/>
        <v>0</v>
      </c>
      <c r="Q81" s="70">
        <f t="shared" si="33"/>
        <v>0</v>
      </c>
      <c r="R81" s="70">
        <f t="shared" si="33"/>
        <v>0</v>
      </c>
      <c r="S81" s="70">
        <f t="shared" si="33"/>
        <v>0</v>
      </c>
      <c r="T81" s="70">
        <f t="shared" si="33"/>
        <v>0</v>
      </c>
      <c r="U81" s="57"/>
      <c r="V81" s="27"/>
      <c r="W81" s="27"/>
      <c r="X81" s="55">
        <f aca="true" t="shared" si="34" ref="X81:AN81">X83+X85</f>
        <v>0</v>
      </c>
      <c r="Y81" s="55">
        <f t="shared" si="34"/>
        <v>0</v>
      </c>
      <c r="Z81" s="55">
        <f t="shared" si="34"/>
        <v>0</v>
      </c>
      <c r="AA81" s="55">
        <f t="shared" si="34"/>
        <v>0</v>
      </c>
      <c r="AB81" s="55">
        <f t="shared" si="34"/>
        <v>0</v>
      </c>
      <c r="AC81" s="55">
        <f t="shared" si="34"/>
        <v>0</v>
      </c>
      <c r="AD81" s="55">
        <f t="shared" si="34"/>
        <v>0</v>
      </c>
      <c r="AE81" s="55">
        <f t="shared" si="34"/>
        <v>0</v>
      </c>
      <c r="AF81" s="55">
        <f t="shared" si="34"/>
        <v>0</v>
      </c>
      <c r="AG81" s="55">
        <f t="shared" si="34"/>
        <v>0</v>
      </c>
      <c r="AH81" s="55">
        <f t="shared" si="34"/>
        <v>0</v>
      </c>
      <c r="AI81" s="55">
        <f t="shared" si="34"/>
        <v>0</v>
      </c>
      <c r="AJ81" s="55">
        <f t="shared" si="34"/>
        <v>0</v>
      </c>
      <c r="AK81" s="55">
        <f t="shared" si="34"/>
        <v>0</v>
      </c>
      <c r="AL81" s="55">
        <f t="shared" si="34"/>
        <v>0</v>
      </c>
      <c r="AM81" s="55">
        <f t="shared" si="34"/>
        <v>0</v>
      </c>
      <c r="AN81" s="55">
        <f t="shared" si="34"/>
        <v>0</v>
      </c>
      <c r="AO81" s="55">
        <f t="shared" si="32"/>
        <v>0</v>
      </c>
      <c r="AP81" s="55">
        <f t="shared" si="32"/>
        <v>0</v>
      </c>
      <c r="AQ81" s="55">
        <f t="shared" si="32"/>
        <v>0</v>
      </c>
      <c r="AR81" s="55"/>
      <c r="AS81" s="70"/>
      <c r="AT81" s="37"/>
      <c r="AU81" s="39"/>
      <c r="AV81" s="31"/>
      <c r="AW81" s="31"/>
      <c r="AX81" s="31"/>
      <c r="AY81" s="31"/>
      <c r="AZ81" s="31"/>
      <c r="BA81" s="31"/>
      <c r="BB81" s="31"/>
      <c r="BC81" s="31"/>
      <c r="BD81" s="31"/>
      <c r="BE81" s="75"/>
      <c r="BF81" s="70"/>
      <c r="BG81" s="55">
        <f>SUM(E81:BF81)</f>
        <v>0</v>
      </c>
    </row>
    <row r="82" spans="1:59" ht="0.75" customHeight="1" hidden="1">
      <c r="A82" s="129"/>
      <c r="B82" s="134" t="s">
        <v>94</v>
      </c>
      <c r="C82" s="106" t="s">
        <v>168</v>
      </c>
      <c r="D82" s="28" t="s">
        <v>30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57"/>
      <c r="V82" s="27"/>
      <c r="W82" s="27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0"/>
      <c r="AS82" s="70"/>
      <c r="AT82" s="37"/>
      <c r="AU82" s="39"/>
      <c r="AV82" s="31"/>
      <c r="AW82" s="31"/>
      <c r="AX82" s="31"/>
      <c r="AY82" s="31"/>
      <c r="AZ82" s="31"/>
      <c r="BA82" s="31"/>
      <c r="BB82" s="31"/>
      <c r="BC82" s="31"/>
      <c r="BD82" s="31"/>
      <c r="BE82" s="75"/>
      <c r="BF82" s="70">
        <f>X82+Y82+Z82+AA82+AB82+AC82+AD82+AE82+AF82+AG82+AH82+AI82+AJ82+AK82+AL82+AM82+AN82+AO82+AP82+AQ82+AR82+E82+F82+G82+H82+I82+J82+K82+L82+M82+N82+O82+P82+Q82+R82+S82+T82</f>
        <v>0</v>
      </c>
      <c r="BG82" s="70"/>
    </row>
    <row r="83" spans="1:59" ht="12.75" customHeight="1" hidden="1">
      <c r="A83" s="129"/>
      <c r="B83" s="134"/>
      <c r="C83" s="107"/>
      <c r="D83" s="28" t="s">
        <v>31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57"/>
      <c r="V83" s="27"/>
      <c r="W83" s="27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0"/>
      <c r="AS83" s="70"/>
      <c r="AT83" s="37"/>
      <c r="AU83" s="39"/>
      <c r="AV83" s="31"/>
      <c r="AW83" s="31"/>
      <c r="AX83" s="31"/>
      <c r="AY83" s="31"/>
      <c r="AZ83" s="31"/>
      <c r="BA83" s="31"/>
      <c r="BB83" s="31"/>
      <c r="BC83" s="31"/>
      <c r="BD83" s="31"/>
      <c r="BE83" s="75"/>
      <c r="BF83" s="70"/>
      <c r="BG83" s="70">
        <f>SUM(E83:BF83)</f>
        <v>0</v>
      </c>
    </row>
    <row r="84" spans="1:59" ht="15" customHeight="1" hidden="1">
      <c r="A84" s="129"/>
      <c r="B84" s="134" t="s">
        <v>104</v>
      </c>
      <c r="C84" s="106" t="s">
        <v>169</v>
      </c>
      <c r="D84" s="28" t="s">
        <v>30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57"/>
      <c r="V84" s="27"/>
      <c r="W84" s="27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0"/>
      <c r="AS84" s="70"/>
      <c r="AT84" s="37"/>
      <c r="AU84" s="39"/>
      <c r="AV84" s="31"/>
      <c r="AW84" s="31"/>
      <c r="AX84" s="31"/>
      <c r="AY84" s="31"/>
      <c r="AZ84" s="31"/>
      <c r="BA84" s="31"/>
      <c r="BB84" s="31"/>
      <c r="BC84" s="31"/>
      <c r="BD84" s="31"/>
      <c r="BE84" s="75"/>
      <c r="BF84" s="70">
        <f>SUM(E84:AR84)</f>
        <v>0</v>
      </c>
      <c r="BG84" s="70"/>
    </row>
    <row r="85" spans="1:59" ht="12" customHeight="1" hidden="1">
      <c r="A85" s="129"/>
      <c r="B85" s="134"/>
      <c r="C85" s="107"/>
      <c r="D85" s="28" t="s">
        <v>31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57"/>
      <c r="V85" s="27"/>
      <c r="W85" s="27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0"/>
      <c r="AS85" s="70"/>
      <c r="AT85" s="37"/>
      <c r="AU85" s="39"/>
      <c r="AV85" s="31"/>
      <c r="AW85" s="31"/>
      <c r="AX85" s="31"/>
      <c r="AY85" s="31"/>
      <c r="AZ85" s="31"/>
      <c r="BA85" s="31"/>
      <c r="BB85" s="31"/>
      <c r="BC85" s="31"/>
      <c r="BD85" s="31"/>
      <c r="BE85" s="75"/>
      <c r="BF85" s="70"/>
      <c r="BG85" s="70">
        <f>SUM(E85:BF85)</f>
        <v>0</v>
      </c>
    </row>
    <row r="86" spans="1:59" ht="12" customHeight="1" hidden="1">
      <c r="A86" s="129"/>
      <c r="B86" s="108" t="s">
        <v>167</v>
      </c>
      <c r="C86" s="106" t="s">
        <v>170</v>
      </c>
      <c r="D86" s="52" t="s">
        <v>30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57"/>
      <c r="V86" s="27"/>
      <c r="W86" s="27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0"/>
      <c r="AS86" s="70"/>
      <c r="AT86" s="37"/>
      <c r="AU86" s="39"/>
      <c r="AV86" s="31"/>
      <c r="AW86" s="31"/>
      <c r="AX86" s="31"/>
      <c r="AY86" s="31"/>
      <c r="AZ86" s="31"/>
      <c r="BA86" s="31"/>
      <c r="BB86" s="31"/>
      <c r="BC86" s="31"/>
      <c r="BD86" s="31"/>
      <c r="BE86" s="75"/>
      <c r="BF86" s="70"/>
      <c r="BG86" s="70"/>
    </row>
    <row r="87" spans="1:59" ht="12" customHeight="1" hidden="1">
      <c r="A87" s="129"/>
      <c r="B87" s="109"/>
      <c r="C87" s="107"/>
      <c r="D87" s="53" t="s">
        <v>31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57"/>
      <c r="V87" s="27"/>
      <c r="W87" s="27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0"/>
      <c r="AS87" s="70"/>
      <c r="AT87" s="37"/>
      <c r="AU87" s="39"/>
      <c r="AV87" s="31"/>
      <c r="AW87" s="31"/>
      <c r="AX87" s="31"/>
      <c r="AY87" s="31"/>
      <c r="AZ87" s="31"/>
      <c r="BA87" s="31"/>
      <c r="BB87" s="31"/>
      <c r="BC87" s="31"/>
      <c r="BD87" s="31"/>
      <c r="BE87" s="75"/>
      <c r="BF87" s="70"/>
      <c r="BG87" s="70"/>
    </row>
    <row r="88" spans="1:59" ht="12" customHeight="1" hidden="1">
      <c r="A88" s="129"/>
      <c r="B88" s="87" t="s">
        <v>171</v>
      </c>
      <c r="C88" s="67" t="s">
        <v>118</v>
      </c>
      <c r="D88" s="52" t="s">
        <v>30</v>
      </c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57"/>
      <c r="V88" s="27"/>
      <c r="W88" s="27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0"/>
      <c r="AS88" s="70"/>
      <c r="AT88" s="37"/>
      <c r="AU88" s="39"/>
      <c r="AV88" s="31"/>
      <c r="AW88" s="31"/>
      <c r="AX88" s="31"/>
      <c r="AY88" s="31"/>
      <c r="AZ88" s="31"/>
      <c r="BA88" s="31"/>
      <c r="BB88" s="31"/>
      <c r="BC88" s="31"/>
      <c r="BD88" s="31"/>
      <c r="BE88" s="75"/>
      <c r="BF88" s="70"/>
      <c r="BG88" s="70"/>
    </row>
    <row r="89" spans="1:59" ht="24" customHeight="1" hidden="1">
      <c r="A89" s="129"/>
      <c r="B89" s="87" t="s">
        <v>152</v>
      </c>
      <c r="C89" s="62" t="s">
        <v>119</v>
      </c>
      <c r="D89" s="49" t="s">
        <v>30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57"/>
      <c r="V89" s="27"/>
      <c r="W89" s="27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4"/>
      <c r="AP89" s="74"/>
      <c r="AQ89" s="74"/>
      <c r="AR89" s="70"/>
      <c r="AS89" s="70"/>
      <c r="AT89" s="37"/>
      <c r="AU89" s="39"/>
      <c r="AV89" s="31"/>
      <c r="AW89" s="31"/>
      <c r="AX89" s="31"/>
      <c r="AY89" s="31"/>
      <c r="AZ89" s="31"/>
      <c r="BA89" s="31"/>
      <c r="BB89" s="31"/>
      <c r="BC89" s="31"/>
      <c r="BD89" s="31"/>
      <c r="BE89" s="75"/>
      <c r="BF89" s="70">
        <f>AR89+AS89+AT89+AU89</f>
        <v>0</v>
      </c>
      <c r="BG89" s="70"/>
    </row>
    <row r="90" spans="1:59" ht="20.25" customHeight="1" hidden="1">
      <c r="A90" s="129"/>
      <c r="B90" s="132" t="s">
        <v>96</v>
      </c>
      <c r="C90" s="143" t="s">
        <v>153</v>
      </c>
      <c r="D90" s="45" t="s">
        <v>30</v>
      </c>
      <c r="E90" s="70">
        <f aca="true" t="shared" si="35" ref="E90:T90">E92+E94+E96</f>
        <v>0</v>
      </c>
      <c r="F90" s="70">
        <f t="shared" si="35"/>
        <v>0</v>
      </c>
      <c r="G90" s="70">
        <f t="shared" si="35"/>
        <v>0</v>
      </c>
      <c r="H90" s="70">
        <f t="shared" si="35"/>
        <v>0</v>
      </c>
      <c r="I90" s="70">
        <f t="shared" si="35"/>
        <v>0</v>
      </c>
      <c r="J90" s="70">
        <f t="shared" si="35"/>
        <v>0</v>
      </c>
      <c r="K90" s="70">
        <f t="shared" si="35"/>
        <v>0</v>
      </c>
      <c r="L90" s="70">
        <f t="shared" si="35"/>
        <v>0</v>
      </c>
      <c r="M90" s="70">
        <f t="shared" si="35"/>
        <v>0</v>
      </c>
      <c r="N90" s="70">
        <f t="shared" si="35"/>
        <v>0</v>
      </c>
      <c r="O90" s="70">
        <f t="shared" si="35"/>
        <v>0</v>
      </c>
      <c r="P90" s="70">
        <f t="shared" si="35"/>
        <v>0</v>
      </c>
      <c r="Q90" s="70">
        <f t="shared" si="35"/>
        <v>0</v>
      </c>
      <c r="R90" s="70">
        <f t="shared" si="35"/>
        <v>0</v>
      </c>
      <c r="S90" s="70">
        <f t="shared" si="35"/>
        <v>0</v>
      </c>
      <c r="T90" s="70">
        <f t="shared" si="35"/>
        <v>0</v>
      </c>
      <c r="U90" s="57"/>
      <c r="V90" s="27"/>
      <c r="W90" s="27"/>
      <c r="X90" s="70">
        <f aca="true" t="shared" si="36" ref="X90:AN90">X92+X94+X96</f>
        <v>0</v>
      </c>
      <c r="Y90" s="70">
        <f t="shared" si="36"/>
        <v>0</v>
      </c>
      <c r="Z90" s="70">
        <f t="shared" si="36"/>
        <v>0</v>
      </c>
      <c r="AA90" s="70">
        <f t="shared" si="36"/>
        <v>0</v>
      </c>
      <c r="AB90" s="70">
        <f t="shared" si="36"/>
        <v>0</v>
      </c>
      <c r="AC90" s="70">
        <f t="shared" si="36"/>
        <v>0</v>
      </c>
      <c r="AD90" s="70">
        <f t="shared" si="36"/>
        <v>0</v>
      </c>
      <c r="AE90" s="70">
        <f t="shared" si="36"/>
        <v>0</v>
      </c>
      <c r="AF90" s="70">
        <f t="shared" si="36"/>
        <v>0</v>
      </c>
      <c r="AG90" s="70">
        <f t="shared" si="36"/>
        <v>0</v>
      </c>
      <c r="AH90" s="70">
        <f t="shared" si="36"/>
        <v>0</v>
      </c>
      <c r="AI90" s="70">
        <f t="shared" si="36"/>
        <v>0</v>
      </c>
      <c r="AJ90" s="70">
        <f t="shared" si="36"/>
        <v>0</v>
      </c>
      <c r="AK90" s="70">
        <f t="shared" si="36"/>
        <v>0</v>
      </c>
      <c r="AL90" s="70">
        <f t="shared" si="36"/>
        <v>0</v>
      </c>
      <c r="AM90" s="70">
        <f t="shared" si="36"/>
        <v>0</v>
      </c>
      <c r="AN90" s="70">
        <f t="shared" si="36"/>
        <v>0</v>
      </c>
      <c r="AO90" s="74"/>
      <c r="AP90" s="74"/>
      <c r="AQ90" s="74"/>
      <c r="AR90" s="70"/>
      <c r="AS90" s="70"/>
      <c r="AT90" s="37"/>
      <c r="AU90" s="39"/>
      <c r="AV90" s="31"/>
      <c r="AW90" s="31"/>
      <c r="AX90" s="31"/>
      <c r="AY90" s="31"/>
      <c r="AZ90" s="31"/>
      <c r="BA90" s="31"/>
      <c r="BB90" s="31"/>
      <c r="BC90" s="31"/>
      <c r="BD90" s="31"/>
      <c r="BE90" s="75"/>
      <c r="BF90" s="70">
        <f>X90+Y90+Z90+AA90+AB90+AC90+AD90+AE90+AF90+AR90+AQ90+AP90+AO90+AN90+AM90+AL90+AK90+AJ90+AI90+AH90+AG90+E90+F90+G90+H90+I90+J90+K90+L90+M90+N90+O90+P90+Q90+R90+S90+T90</f>
        <v>0</v>
      </c>
      <c r="BG90" s="70"/>
    </row>
    <row r="91" spans="1:59" ht="15.75" customHeight="1" hidden="1">
      <c r="A91" s="129"/>
      <c r="B91" s="132"/>
      <c r="C91" s="144"/>
      <c r="D91" s="45" t="s">
        <v>31</v>
      </c>
      <c r="E91" s="70">
        <f aca="true" t="shared" si="37" ref="E91:T91">E93+E95+E97</f>
        <v>0</v>
      </c>
      <c r="F91" s="70">
        <f t="shared" si="37"/>
        <v>0</v>
      </c>
      <c r="G91" s="70">
        <f t="shared" si="37"/>
        <v>0</v>
      </c>
      <c r="H91" s="70">
        <f t="shared" si="37"/>
        <v>0</v>
      </c>
      <c r="I91" s="70">
        <f t="shared" si="37"/>
        <v>0</v>
      </c>
      <c r="J91" s="70">
        <f t="shared" si="37"/>
        <v>0</v>
      </c>
      <c r="K91" s="70">
        <f t="shared" si="37"/>
        <v>0</v>
      </c>
      <c r="L91" s="70">
        <f t="shared" si="37"/>
        <v>0</v>
      </c>
      <c r="M91" s="70">
        <f t="shared" si="37"/>
        <v>0</v>
      </c>
      <c r="N91" s="70">
        <f t="shared" si="37"/>
        <v>0</v>
      </c>
      <c r="O91" s="70">
        <f t="shared" si="37"/>
        <v>0</v>
      </c>
      <c r="P91" s="70">
        <f t="shared" si="37"/>
        <v>0</v>
      </c>
      <c r="Q91" s="70">
        <f t="shared" si="37"/>
        <v>0</v>
      </c>
      <c r="R91" s="70">
        <f t="shared" si="37"/>
        <v>0</v>
      </c>
      <c r="S91" s="70">
        <f t="shared" si="37"/>
        <v>0</v>
      </c>
      <c r="T91" s="70">
        <f t="shared" si="37"/>
        <v>0</v>
      </c>
      <c r="U91" s="57"/>
      <c r="V91" s="31"/>
      <c r="W91" s="31"/>
      <c r="X91" s="70">
        <f aca="true" t="shared" si="38" ref="X91:AN91">X93+X95+X97</f>
        <v>0</v>
      </c>
      <c r="Y91" s="70">
        <f t="shared" si="38"/>
        <v>0</v>
      </c>
      <c r="Z91" s="70">
        <f t="shared" si="38"/>
        <v>0</v>
      </c>
      <c r="AA91" s="70">
        <f t="shared" si="38"/>
        <v>0</v>
      </c>
      <c r="AB91" s="70">
        <f t="shared" si="38"/>
        <v>0</v>
      </c>
      <c r="AC91" s="70">
        <f t="shared" si="38"/>
        <v>0</v>
      </c>
      <c r="AD91" s="70">
        <f t="shared" si="38"/>
        <v>0</v>
      </c>
      <c r="AE91" s="70">
        <f t="shared" si="38"/>
        <v>0</v>
      </c>
      <c r="AF91" s="70">
        <f t="shared" si="38"/>
        <v>0</v>
      </c>
      <c r="AG91" s="70">
        <f t="shared" si="38"/>
        <v>0</v>
      </c>
      <c r="AH91" s="70">
        <f t="shared" si="38"/>
        <v>0</v>
      </c>
      <c r="AI91" s="70">
        <f t="shared" si="38"/>
        <v>0</v>
      </c>
      <c r="AJ91" s="70">
        <f t="shared" si="38"/>
        <v>0</v>
      </c>
      <c r="AK91" s="70">
        <f t="shared" si="38"/>
        <v>0</v>
      </c>
      <c r="AL91" s="70">
        <f t="shared" si="38"/>
        <v>0</v>
      </c>
      <c r="AM91" s="70">
        <f t="shared" si="38"/>
        <v>0</v>
      </c>
      <c r="AN91" s="70">
        <f t="shared" si="38"/>
        <v>0</v>
      </c>
      <c r="AO91" s="74"/>
      <c r="AP91" s="74"/>
      <c r="AQ91" s="74"/>
      <c r="AR91" s="70"/>
      <c r="AS91" s="70"/>
      <c r="AT91" s="37"/>
      <c r="AU91" s="39"/>
      <c r="AV91" s="31"/>
      <c r="AW91" s="31"/>
      <c r="AX91" s="31"/>
      <c r="AY91" s="31"/>
      <c r="AZ91" s="31"/>
      <c r="BA91" s="31"/>
      <c r="BB91" s="31"/>
      <c r="BC91" s="31"/>
      <c r="BD91" s="31"/>
      <c r="BE91" s="75"/>
      <c r="BF91" s="70"/>
      <c r="BG91" s="70">
        <f>X91+Y91+Z91+AA91+AB91+AC91+AD91+AE91+AF91+AG91+AH91+AI91+AJ91+AK91+AL91+AM91+AN91+AO91+AP91+AQ91+AR91+E91+F91+G91+H91+I91+J91+K91+L91+M91+N91+O91+P91+Q91+R91+S91+T91</f>
        <v>0</v>
      </c>
    </row>
    <row r="92" spans="1:59" ht="13.5" customHeight="1" hidden="1">
      <c r="A92" s="129"/>
      <c r="B92" s="113" t="s">
        <v>97</v>
      </c>
      <c r="C92" s="111" t="s">
        <v>154</v>
      </c>
      <c r="D92" s="28" t="s">
        <v>30</v>
      </c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57"/>
      <c r="V92" s="27"/>
      <c r="W92" s="27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4"/>
      <c r="AP92" s="74"/>
      <c r="AQ92" s="74"/>
      <c r="AR92" s="70"/>
      <c r="AS92" s="70"/>
      <c r="AT92" s="37"/>
      <c r="AU92" s="39"/>
      <c r="AV92" s="31"/>
      <c r="AW92" s="31"/>
      <c r="AX92" s="31"/>
      <c r="AY92" s="31"/>
      <c r="AZ92" s="31"/>
      <c r="BA92" s="31"/>
      <c r="BB92" s="31"/>
      <c r="BC92" s="31"/>
      <c r="BD92" s="31"/>
      <c r="BE92" s="75"/>
      <c r="BF92" s="70">
        <f>SUM(E92:AR92)</f>
        <v>0</v>
      </c>
      <c r="BG92" s="70"/>
    </row>
    <row r="93" spans="1:59" ht="12.75" customHeight="1" hidden="1">
      <c r="A93" s="129"/>
      <c r="B93" s="114"/>
      <c r="C93" s="112"/>
      <c r="D93" s="28" t="s">
        <v>31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57"/>
      <c r="V93" s="27"/>
      <c r="W93" s="27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4"/>
      <c r="AP93" s="74"/>
      <c r="AQ93" s="74"/>
      <c r="AR93" s="70"/>
      <c r="AS93" s="70"/>
      <c r="AT93" s="37"/>
      <c r="AU93" s="39"/>
      <c r="AV93" s="31"/>
      <c r="AW93" s="31"/>
      <c r="AX93" s="31"/>
      <c r="AY93" s="31"/>
      <c r="AZ93" s="31"/>
      <c r="BA93" s="31"/>
      <c r="BB93" s="31"/>
      <c r="BC93" s="31"/>
      <c r="BD93" s="31"/>
      <c r="BE93" s="75"/>
      <c r="BF93" s="70"/>
      <c r="BG93" s="70">
        <f>SUM(E93:AR93)</f>
        <v>0</v>
      </c>
    </row>
    <row r="94" spans="1:59" ht="12.75" customHeight="1" hidden="1">
      <c r="A94" s="129"/>
      <c r="B94" s="113" t="s">
        <v>105</v>
      </c>
      <c r="C94" s="111" t="s">
        <v>155</v>
      </c>
      <c r="D94" s="28" t="s">
        <v>30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57"/>
      <c r="V94" s="27"/>
      <c r="W94" s="27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4"/>
      <c r="AP94" s="74"/>
      <c r="AQ94" s="74"/>
      <c r="AR94" s="70"/>
      <c r="AS94" s="70"/>
      <c r="AT94" s="37"/>
      <c r="AU94" s="39"/>
      <c r="AV94" s="31"/>
      <c r="AW94" s="31"/>
      <c r="AX94" s="31"/>
      <c r="AY94" s="31"/>
      <c r="AZ94" s="31"/>
      <c r="BA94" s="31"/>
      <c r="BB94" s="31"/>
      <c r="BC94" s="31"/>
      <c r="BD94" s="31"/>
      <c r="BE94" s="75"/>
      <c r="BF94" s="70"/>
      <c r="BG94" s="70"/>
    </row>
    <row r="95" spans="1:59" ht="10.5" customHeight="1" hidden="1">
      <c r="A95" s="129"/>
      <c r="B95" s="114"/>
      <c r="C95" s="112"/>
      <c r="D95" s="28" t="s">
        <v>31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57"/>
      <c r="V95" s="27"/>
      <c r="W95" s="27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4"/>
      <c r="AP95" s="74"/>
      <c r="AQ95" s="74"/>
      <c r="AR95" s="70"/>
      <c r="AS95" s="70"/>
      <c r="AT95" s="37"/>
      <c r="AU95" s="39"/>
      <c r="AV95" s="31"/>
      <c r="AW95" s="31"/>
      <c r="AX95" s="31"/>
      <c r="AY95" s="31"/>
      <c r="AZ95" s="31"/>
      <c r="BA95" s="31"/>
      <c r="BB95" s="31"/>
      <c r="BC95" s="31"/>
      <c r="BD95" s="31"/>
      <c r="BE95" s="75"/>
      <c r="BF95" s="70"/>
      <c r="BG95" s="70"/>
    </row>
    <row r="96" spans="1:59" ht="10.5" customHeight="1" hidden="1">
      <c r="A96" s="129"/>
      <c r="B96" s="113" t="s">
        <v>156</v>
      </c>
      <c r="C96" s="111" t="s">
        <v>157</v>
      </c>
      <c r="D96" s="52" t="s">
        <v>30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57"/>
      <c r="V96" s="27"/>
      <c r="W96" s="27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4"/>
      <c r="AP96" s="74"/>
      <c r="AQ96" s="74"/>
      <c r="AR96" s="70"/>
      <c r="AS96" s="70"/>
      <c r="AT96" s="37"/>
      <c r="AU96" s="39"/>
      <c r="AV96" s="31"/>
      <c r="AW96" s="31"/>
      <c r="AX96" s="31"/>
      <c r="AY96" s="31"/>
      <c r="AZ96" s="31"/>
      <c r="BA96" s="31"/>
      <c r="BB96" s="31"/>
      <c r="BC96" s="31"/>
      <c r="BD96" s="31"/>
      <c r="BE96" s="75"/>
      <c r="BF96" s="70"/>
      <c r="BG96" s="70"/>
    </row>
    <row r="97" spans="1:59" ht="10.5" customHeight="1" hidden="1">
      <c r="A97" s="129"/>
      <c r="B97" s="114"/>
      <c r="C97" s="112"/>
      <c r="D97" s="53" t="s">
        <v>31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57"/>
      <c r="V97" s="27"/>
      <c r="W97" s="27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4"/>
      <c r="AP97" s="74"/>
      <c r="AQ97" s="74"/>
      <c r="AR97" s="70"/>
      <c r="AS97" s="70"/>
      <c r="AT97" s="37"/>
      <c r="AU97" s="39"/>
      <c r="AV97" s="31"/>
      <c r="AW97" s="31"/>
      <c r="AX97" s="31"/>
      <c r="AY97" s="31"/>
      <c r="AZ97" s="31"/>
      <c r="BA97" s="31"/>
      <c r="BB97" s="31"/>
      <c r="BC97" s="31"/>
      <c r="BD97" s="31"/>
      <c r="BE97" s="75"/>
      <c r="BF97" s="70"/>
      <c r="BG97" s="70"/>
    </row>
    <row r="98" spans="1:59" ht="23.25" customHeight="1" hidden="1">
      <c r="A98" s="129"/>
      <c r="B98" s="54" t="s">
        <v>98</v>
      </c>
      <c r="C98" s="90" t="s">
        <v>119</v>
      </c>
      <c r="D98" s="52" t="s">
        <v>30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57"/>
      <c r="V98" s="27"/>
      <c r="W98" s="27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4"/>
      <c r="AP98" s="74"/>
      <c r="AQ98" s="74"/>
      <c r="AR98" s="70"/>
      <c r="AS98" s="70"/>
      <c r="AT98" s="83"/>
      <c r="AU98" s="39"/>
      <c r="AV98" s="31"/>
      <c r="AW98" s="31"/>
      <c r="AX98" s="31"/>
      <c r="AY98" s="31"/>
      <c r="AZ98" s="31"/>
      <c r="BA98" s="31"/>
      <c r="BB98" s="31"/>
      <c r="BC98" s="31"/>
      <c r="BD98" s="31"/>
      <c r="BE98" s="75"/>
      <c r="BF98" s="70"/>
      <c r="BG98" s="70"/>
    </row>
    <row r="99" spans="1:59" ht="21.75" customHeight="1">
      <c r="A99" s="129"/>
      <c r="B99" s="123" t="s">
        <v>106</v>
      </c>
      <c r="C99" s="121" t="s">
        <v>190</v>
      </c>
      <c r="D99" s="45" t="s">
        <v>30</v>
      </c>
      <c r="E99" s="33">
        <f aca="true" t="shared" si="39" ref="E99:T99">E101+E103+E105</f>
        <v>0</v>
      </c>
      <c r="F99" s="33">
        <f t="shared" si="39"/>
        <v>0</v>
      </c>
      <c r="G99" s="33">
        <f t="shared" si="39"/>
        <v>0</v>
      </c>
      <c r="H99" s="33">
        <f t="shared" si="39"/>
        <v>0</v>
      </c>
      <c r="I99" s="33">
        <f t="shared" si="39"/>
        <v>0</v>
      </c>
      <c r="J99" s="33">
        <f t="shared" si="39"/>
        <v>0</v>
      </c>
      <c r="K99" s="33">
        <f t="shared" si="39"/>
        <v>0</v>
      </c>
      <c r="L99" s="33">
        <f t="shared" si="39"/>
        <v>0</v>
      </c>
      <c r="M99" s="33">
        <f t="shared" si="39"/>
        <v>0</v>
      </c>
      <c r="N99" s="33">
        <f t="shared" si="39"/>
        <v>0</v>
      </c>
      <c r="O99" s="33">
        <f t="shared" si="39"/>
        <v>0</v>
      </c>
      <c r="P99" s="33">
        <f t="shared" si="39"/>
        <v>0</v>
      </c>
      <c r="Q99" s="34">
        <f t="shared" si="39"/>
        <v>0</v>
      </c>
      <c r="R99" s="34">
        <f t="shared" si="39"/>
        <v>0</v>
      </c>
      <c r="S99" s="34">
        <f t="shared" si="39"/>
        <v>0</v>
      </c>
      <c r="T99" s="34">
        <f t="shared" si="39"/>
        <v>0</v>
      </c>
      <c r="U99" s="57"/>
      <c r="V99" s="27"/>
      <c r="W99" s="27"/>
      <c r="X99" s="55">
        <f aca="true" t="shared" si="40" ref="X99:AN99">X101+X103+X105</f>
        <v>0</v>
      </c>
      <c r="Y99" s="55">
        <f t="shared" si="40"/>
        <v>0</v>
      </c>
      <c r="Z99" s="55">
        <f t="shared" si="40"/>
        <v>0</v>
      </c>
      <c r="AA99" s="55">
        <f t="shared" si="40"/>
        <v>0</v>
      </c>
      <c r="AB99" s="55">
        <f t="shared" si="40"/>
        <v>0</v>
      </c>
      <c r="AC99" s="55">
        <f t="shared" si="40"/>
        <v>0</v>
      </c>
      <c r="AD99" s="55">
        <f t="shared" si="40"/>
        <v>0</v>
      </c>
      <c r="AE99" s="55">
        <f t="shared" si="40"/>
        <v>0</v>
      </c>
      <c r="AF99" s="55">
        <f t="shared" si="40"/>
        <v>0</v>
      </c>
      <c r="AG99" s="55">
        <f t="shared" si="40"/>
        <v>0</v>
      </c>
      <c r="AH99" s="55">
        <f t="shared" si="40"/>
        <v>0</v>
      </c>
      <c r="AI99" s="55">
        <f t="shared" si="40"/>
        <v>0</v>
      </c>
      <c r="AJ99" s="55">
        <f t="shared" si="40"/>
        <v>0</v>
      </c>
      <c r="AK99" s="55">
        <f t="shared" si="40"/>
        <v>0</v>
      </c>
      <c r="AL99" s="55">
        <f t="shared" si="40"/>
        <v>0</v>
      </c>
      <c r="AM99" s="55">
        <f t="shared" si="40"/>
        <v>0</v>
      </c>
      <c r="AN99" s="55">
        <f t="shared" si="40"/>
        <v>0</v>
      </c>
      <c r="AO99" s="70">
        <f aca="true" t="shared" si="41" ref="AO99:AQ100">AO101</f>
        <v>0</v>
      </c>
      <c r="AP99" s="55">
        <f t="shared" si="41"/>
        <v>0</v>
      </c>
      <c r="AQ99" s="55">
        <f t="shared" si="41"/>
        <v>0</v>
      </c>
      <c r="AR99" s="55">
        <v>0</v>
      </c>
      <c r="AS99" s="55">
        <v>0</v>
      </c>
      <c r="AT99" s="55">
        <v>0</v>
      </c>
      <c r="AU99" s="39"/>
      <c r="AV99" s="31"/>
      <c r="AW99" s="31"/>
      <c r="AX99" s="31"/>
      <c r="AY99" s="31"/>
      <c r="AZ99" s="31"/>
      <c r="BA99" s="31"/>
      <c r="BB99" s="31"/>
      <c r="BC99" s="31"/>
      <c r="BD99" s="31"/>
      <c r="BE99" s="75"/>
      <c r="BF99" s="55">
        <f>E99+F99+G99+H99+I99+J99+K99+L99+M99+N99+O99+P99+Q99+R99+S99+T99+X99+Y99+Z99+AA99+AB99+AC99+AD99+AE99+AF99+AG99+AH99+AI99+AJ99+AK99+AL99+AM99+AN99+AO99+AP99+AQ99+AR99</f>
        <v>0</v>
      </c>
      <c r="BG99" s="55"/>
    </row>
    <row r="100" spans="1:59" ht="28.5" customHeight="1" hidden="1">
      <c r="A100" s="129"/>
      <c r="B100" s="124"/>
      <c r="C100" s="122"/>
      <c r="D100" s="45" t="s">
        <v>31</v>
      </c>
      <c r="E100" s="33">
        <f aca="true" t="shared" si="42" ref="E100:T100">E102+E104+E106</f>
        <v>0</v>
      </c>
      <c r="F100" s="33">
        <f t="shared" si="42"/>
        <v>0</v>
      </c>
      <c r="G100" s="33">
        <f t="shared" si="42"/>
        <v>0</v>
      </c>
      <c r="H100" s="33">
        <f t="shared" si="42"/>
        <v>0</v>
      </c>
      <c r="I100" s="33">
        <f t="shared" si="42"/>
        <v>0</v>
      </c>
      <c r="J100" s="33">
        <f t="shared" si="42"/>
        <v>0</v>
      </c>
      <c r="K100" s="33">
        <f t="shared" si="42"/>
        <v>0</v>
      </c>
      <c r="L100" s="34">
        <f t="shared" si="42"/>
        <v>0</v>
      </c>
      <c r="M100" s="34">
        <f t="shared" si="42"/>
        <v>0</v>
      </c>
      <c r="N100" s="34">
        <f t="shared" si="42"/>
        <v>0</v>
      </c>
      <c r="O100" s="34">
        <f t="shared" si="42"/>
        <v>0</v>
      </c>
      <c r="P100" s="34">
        <f t="shared" si="42"/>
        <v>0</v>
      </c>
      <c r="Q100" s="34">
        <f t="shared" si="42"/>
        <v>0</v>
      </c>
      <c r="R100" s="34">
        <f t="shared" si="42"/>
        <v>0</v>
      </c>
      <c r="S100" s="34">
        <f t="shared" si="42"/>
        <v>0</v>
      </c>
      <c r="T100" s="34">
        <f t="shared" si="42"/>
        <v>0</v>
      </c>
      <c r="U100" s="57"/>
      <c r="V100" s="27"/>
      <c r="W100" s="27"/>
      <c r="X100" s="34">
        <f aca="true" t="shared" si="43" ref="X100:AN101">X102+X104+X106</f>
        <v>0</v>
      </c>
      <c r="Y100" s="34">
        <f t="shared" si="43"/>
        <v>0</v>
      </c>
      <c r="Z100" s="34">
        <f t="shared" si="43"/>
        <v>0</v>
      </c>
      <c r="AA100" s="34">
        <f t="shared" si="43"/>
        <v>0</v>
      </c>
      <c r="AB100" s="34">
        <f t="shared" si="43"/>
        <v>0</v>
      </c>
      <c r="AC100" s="34">
        <f t="shared" si="43"/>
        <v>0</v>
      </c>
      <c r="AD100" s="34">
        <f t="shared" si="43"/>
        <v>0</v>
      </c>
      <c r="AE100" s="34">
        <f t="shared" si="43"/>
        <v>0</v>
      </c>
      <c r="AF100" s="34">
        <f t="shared" si="43"/>
        <v>0</v>
      </c>
      <c r="AG100" s="34">
        <f t="shared" si="43"/>
        <v>0</v>
      </c>
      <c r="AH100" s="34">
        <f t="shared" si="43"/>
        <v>0</v>
      </c>
      <c r="AI100" s="34">
        <f t="shared" si="43"/>
        <v>0</v>
      </c>
      <c r="AJ100" s="34">
        <f t="shared" si="43"/>
        <v>0</v>
      </c>
      <c r="AK100" s="34">
        <f t="shared" si="43"/>
        <v>0</v>
      </c>
      <c r="AL100" s="34">
        <f t="shared" si="43"/>
        <v>0</v>
      </c>
      <c r="AM100" s="34">
        <f t="shared" si="43"/>
        <v>0</v>
      </c>
      <c r="AN100" s="34">
        <f t="shared" si="43"/>
        <v>0</v>
      </c>
      <c r="AO100" s="70">
        <f t="shared" si="41"/>
        <v>0</v>
      </c>
      <c r="AP100" s="70">
        <f t="shared" si="41"/>
        <v>0</v>
      </c>
      <c r="AQ100" s="70">
        <f t="shared" si="41"/>
        <v>0</v>
      </c>
      <c r="AR100" s="70"/>
      <c r="AS100" s="70"/>
      <c r="AT100" s="37"/>
      <c r="AU100" s="39"/>
      <c r="AV100" s="31"/>
      <c r="AW100" s="31"/>
      <c r="AX100" s="31"/>
      <c r="AY100" s="31"/>
      <c r="AZ100" s="31"/>
      <c r="BA100" s="31"/>
      <c r="BB100" s="31"/>
      <c r="BC100" s="31"/>
      <c r="BD100" s="31"/>
      <c r="BE100" s="75"/>
      <c r="BF100" s="55"/>
      <c r="BG100" s="55">
        <f>E100+F100+G100+H100+I100+J100+K100+L100+M100+N100+O100+P100+Q100+R100+S100+T100+X100+Y100+Z100+AA100+AB100+AC100+AD100+AE100+AF100+AG100+AH100+AI100+AJ100+AK100+AL100+AM100+AN100+AO100+AP100+AQ100+AR100</f>
        <v>0</v>
      </c>
    </row>
    <row r="101" spans="1:59" ht="19.5" customHeight="1">
      <c r="A101" s="129"/>
      <c r="B101" s="152" t="s">
        <v>192</v>
      </c>
      <c r="C101" s="153" t="s">
        <v>191</v>
      </c>
      <c r="D101" s="45" t="s">
        <v>30</v>
      </c>
      <c r="E101" s="33">
        <f aca="true" t="shared" si="44" ref="E101:T101">E103+E105+E107</f>
        <v>0</v>
      </c>
      <c r="F101" s="33">
        <f t="shared" si="44"/>
        <v>0</v>
      </c>
      <c r="G101" s="33">
        <f t="shared" si="44"/>
        <v>0</v>
      </c>
      <c r="H101" s="33">
        <f t="shared" si="44"/>
        <v>0</v>
      </c>
      <c r="I101" s="33">
        <f t="shared" si="44"/>
        <v>0</v>
      </c>
      <c r="J101" s="33">
        <f t="shared" si="44"/>
        <v>0</v>
      </c>
      <c r="K101" s="33">
        <f t="shared" si="44"/>
        <v>0</v>
      </c>
      <c r="L101" s="33">
        <f t="shared" si="44"/>
        <v>0</v>
      </c>
      <c r="M101" s="33">
        <f t="shared" si="44"/>
        <v>0</v>
      </c>
      <c r="N101" s="33">
        <f t="shared" si="44"/>
        <v>0</v>
      </c>
      <c r="O101" s="33">
        <f t="shared" si="44"/>
        <v>0</v>
      </c>
      <c r="P101" s="33">
        <f t="shared" si="44"/>
        <v>0</v>
      </c>
      <c r="Q101" s="34">
        <f t="shared" si="44"/>
        <v>0</v>
      </c>
      <c r="R101" s="34">
        <f t="shared" si="44"/>
        <v>0</v>
      </c>
      <c r="S101" s="34">
        <f t="shared" si="44"/>
        <v>0</v>
      </c>
      <c r="T101" s="34">
        <f t="shared" si="44"/>
        <v>0</v>
      </c>
      <c r="U101" s="57"/>
      <c r="V101" s="27"/>
      <c r="W101" s="27"/>
      <c r="X101" s="33">
        <f t="shared" si="43"/>
        <v>0</v>
      </c>
      <c r="Y101" s="33">
        <f t="shared" si="43"/>
        <v>0</v>
      </c>
      <c r="Z101" s="33">
        <f t="shared" si="43"/>
        <v>0</v>
      </c>
      <c r="AA101" s="33">
        <f t="shared" si="43"/>
        <v>0</v>
      </c>
      <c r="AB101" s="33">
        <f t="shared" si="43"/>
        <v>0</v>
      </c>
      <c r="AC101" s="33">
        <f t="shared" si="43"/>
        <v>0</v>
      </c>
      <c r="AD101" s="33">
        <f t="shared" si="43"/>
        <v>0</v>
      </c>
      <c r="AE101" s="33">
        <f t="shared" si="43"/>
        <v>0</v>
      </c>
      <c r="AF101" s="33">
        <f t="shared" si="43"/>
        <v>0</v>
      </c>
      <c r="AG101" s="33">
        <f t="shared" si="43"/>
        <v>0</v>
      </c>
      <c r="AH101" s="33">
        <f t="shared" si="43"/>
        <v>0</v>
      </c>
      <c r="AI101" s="33">
        <f t="shared" si="43"/>
        <v>0</v>
      </c>
      <c r="AJ101" s="34">
        <f t="shared" si="43"/>
        <v>0</v>
      </c>
      <c r="AK101" s="34">
        <f t="shared" si="43"/>
        <v>0</v>
      </c>
      <c r="AL101" s="34">
        <f t="shared" si="43"/>
        <v>0</v>
      </c>
      <c r="AM101" s="34">
        <f t="shared" si="43"/>
        <v>0</v>
      </c>
      <c r="AN101" s="33">
        <v>0</v>
      </c>
      <c r="AO101" s="70">
        <v>0</v>
      </c>
      <c r="AP101" s="70">
        <v>0</v>
      </c>
      <c r="AQ101" s="70">
        <v>0</v>
      </c>
      <c r="AR101" s="70">
        <v>0</v>
      </c>
      <c r="AS101" s="70">
        <v>0</v>
      </c>
      <c r="AT101" s="37">
        <v>0</v>
      </c>
      <c r="AU101" s="39"/>
      <c r="AV101" s="31"/>
      <c r="AW101" s="31"/>
      <c r="AX101" s="31"/>
      <c r="AY101" s="31"/>
      <c r="AZ101" s="31"/>
      <c r="BA101" s="31"/>
      <c r="BB101" s="31"/>
      <c r="BC101" s="31"/>
      <c r="BD101" s="31"/>
      <c r="BE101" s="75"/>
      <c r="BF101" s="70">
        <f>SUM(X101:AT101)</f>
        <v>0</v>
      </c>
      <c r="BG101" s="70"/>
    </row>
    <row r="102" spans="1:59" ht="19.5" customHeight="1" hidden="1">
      <c r="A102" s="129"/>
      <c r="B102" s="152"/>
      <c r="C102" s="153"/>
      <c r="D102" s="45" t="s">
        <v>31</v>
      </c>
      <c r="E102" s="33">
        <f aca="true" t="shared" si="45" ref="E102:T102">E104+E106+E108</f>
        <v>0</v>
      </c>
      <c r="F102" s="33">
        <f t="shared" si="45"/>
        <v>0</v>
      </c>
      <c r="G102" s="33">
        <f t="shared" si="45"/>
        <v>0</v>
      </c>
      <c r="H102" s="33">
        <f t="shared" si="45"/>
        <v>0</v>
      </c>
      <c r="I102" s="33">
        <f t="shared" si="45"/>
        <v>0</v>
      </c>
      <c r="J102" s="33">
        <f t="shared" si="45"/>
        <v>0</v>
      </c>
      <c r="K102" s="33">
        <f t="shared" si="45"/>
        <v>0</v>
      </c>
      <c r="L102" s="33">
        <f t="shared" si="45"/>
        <v>0</v>
      </c>
      <c r="M102" s="33">
        <f t="shared" si="45"/>
        <v>0</v>
      </c>
      <c r="N102" s="33">
        <f t="shared" si="45"/>
        <v>0</v>
      </c>
      <c r="O102" s="33">
        <f t="shared" si="45"/>
        <v>0</v>
      </c>
      <c r="P102" s="33">
        <f t="shared" si="45"/>
        <v>0</v>
      </c>
      <c r="Q102" s="34">
        <f t="shared" si="45"/>
        <v>0</v>
      </c>
      <c r="R102" s="34">
        <f t="shared" si="45"/>
        <v>0</v>
      </c>
      <c r="S102" s="34">
        <f t="shared" si="45"/>
        <v>0</v>
      </c>
      <c r="T102" s="34">
        <f t="shared" si="45"/>
        <v>0</v>
      </c>
      <c r="U102" s="57"/>
      <c r="V102" s="27"/>
      <c r="W102" s="27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70"/>
      <c r="AP102" s="70"/>
      <c r="AQ102" s="70"/>
      <c r="AR102" s="70"/>
      <c r="AS102" s="70"/>
      <c r="AT102" s="37"/>
      <c r="AU102" s="39"/>
      <c r="AV102" s="31"/>
      <c r="AW102" s="31"/>
      <c r="AX102" s="31"/>
      <c r="AY102" s="31"/>
      <c r="AZ102" s="31"/>
      <c r="BA102" s="31"/>
      <c r="BB102" s="31"/>
      <c r="BC102" s="31"/>
      <c r="BD102" s="31"/>
      <c r="BE102" s="75"/>
      <c r="BF102" s="70"/>
      <c r="BG102" s="70">
        <f>X102+Y102+Z102+AA102+AB102+AC102+AD102+AE102+AF102+AG102+AH102+AI102+AJ102+AK102+AL102+AM102+AN102+AO102+AP102+AQ102+AR102+E102+F102+G102+H102+I102+J102+K102+L102+M102+N102+O102+P102+Q102+R102+S102+T102</f>
        <v>0</v>
      </c>
    </row>
    <row r="103" spans="1:59" ht="17.25" customHeight="1" hidden="1">
      <c r="A103" s="129"/>
      <c r="B103" s="113" t="s">
        <v>120</v>
      </c>
      <c r="C103" s="111" t="s">
        <v>143</v>
      </c>
      <c r="D103" s="52" t="s">
        <v>30</v>
      </c>
      <c r="E103" s="33">
        <f aca="true" t="shared" si="46" ref="E103:T103">E105+E107+E109</f>
        <v>0</v>
      </c>
      <c r="F103" s="33">
        <f t="shared" si="46"/>
        <v>0</v>
      </c>
      <c r="G103" s="33">
        <f t="shared" si="46"/>
        <v>0</v>
      </c>
      <c r="H103" s="33">
        <f t="shared" si="46"/>
        <v>0</v>
      </c>
      <c r="I103" s="33">
        <f t="shared" si="46"/>
        <v>0</v>
      </c>
      <c r="J103" s="33">
        <f t="shared" si="46"/>
        <v>0</v>
      </c>
      <c r="K103" s="33">
        <f t="shared" si="46"/>
        <v>0</v>
      </c>
      <c r="L103" s="33">
        <f t="shared" si="46"/>
        <v>0</v>
      </c>
      <c r="M103" s="33">
        <f t="shared" si="46"/>
        <v>0</v>
      </c>
      <c r="N103" s="33">
        <f t="shared" si="46"/>
        <v>0</v>
      </c>
      <c r="O103" s="33">
        <f t="shared" si="46"/>
        <v>0</v>
      </c>
      <c r="P103" s="33">
        <f t="shared" si="46"/>
        <v>0</v>
      </c>
      <c r="Q103" s="34">
        <f t="shared" si="46"/>
        <v>0</v>
      </c>
      <c r="R103" s="34">
        <f t="shared" si="46"/>
        <v>0</v>
      </c>
      <c r="S103" s="34">
        <f t="shared" si="46"/>
        <v>0</v>
      </c>
      <c r="T103" s="34">
        <f t="shared" si="46"/>
        <v>0</v>
      </c>
      <c r="U103" s="57"/>
      <c r="V103" s="27"/>
      <c r="W103" s="27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4"/>
      <c r="AP103" s="74"/>
      <c r="AQ103" s="74"/>
      <c r="AR103" s="79"/>
      <c r="AS103" s="79"/>
      <c r="AT103" s="84"/>
      <c r="AU103" s="39"/>
      <c r="AV103" s="31"/>
      <c r="AW103" s="31"/>
      <c r="AX103" s="31"/>
      <c r="AY103" s="31"/>
      <c r="AZ103" s="31"/>
      <c r="BA103" s="31"/>
      <c r="BB103" s="31"/>
      <c r="BC103" s="31"/>
      <c r="BD103" s="31"/>
      <c r="BE103" s="75"/>
      <c r="BF103" s="70">
        <f>X103+Y103+Z103+AA103+AB103+AC103+AD103+AE103+AF103+AG103+AH103+AI103+AJ103+AK103+AL103+AM103+AN103+AO103+AP103+AQ103+AR103+E103+F103+G103+H103+I103+J103+K103+L103+M103+N103+O103+P103+Q103+R103+S103+T103</f>
        <v>0</v>
      </c>
      <c r="BG103" s="70"/>
    </row>
    <row r="104" spans="1:59" ht="16.5" customHeight="1" hidden="1">
      <c r="A104" s="129"/>
      <c r="B104" s="114"/>
      <c r="C104" s="112"/>
      <c r="D104" s="53" t="s">
        <v>31</v>
      </c>
      <c r="E104" s="33">
        <f aca="true" t="shared" si="47" ref="E104:T104">E106+E108+E110</f>
        <v>0</v>
      </c>
      <c r="F104" s="33">
        <f t="shared" si="47"/>
        <v>0</v>
      </c>
      <c r="G104" s="33">
        <f t="shared" si="47"/>
        <v>0</v>
      </c>
      <c r="H104" s="33">
        <f t="shared" si="47"/>
        <v>0</v>
      </c>
      <c r="I104" s="33">
        <f t="shared" si="47"/>
        <v>0</v>
      </c>
      <c r="J104" s="33">
        <f t="shared" si="47"/>
        <v>0</v>
      </c>
      <c r="K104" s="33">
        <f t="shared" si="47"/>
        <v>0</v>
      </c>
      <c r="L104" s="33">
        <f t="shared" si="47"/>
        <v>0</v>
      </c>
      <c r="M104" s="33">
        <f t="shared" si="47"/>
        <v>0</v>
      </c>
      <c r="N104" s="33">
        <f t="shared" si="47"/>
        <v>0</v>
      </c>
      <c r="O104" s="33">
        <f t="shared" si="47"/>
        <v>0</v>
      </c>
      <c r="P104" s="33">
        <f t="shared" si="47"/>
        <v>0</v>
      </c>
      <c r="Q104" s="34">
        <f t="shared" si="47"/>
        <v>0</v>
      </c>
      <c r="R104" s="34">
        <f t="shared" si="47"/>
        <v>0</v>
      </c>
      <c r="S104" s="34">
        <f t="shared" si="47"/>
        <v>0</v>
      </c>
      <c r="T104" s="34">
        <f t="shared" si="47"/>
        <v>0</v>
      </c>
      <c r="U104" s="57"/>
      <c r="V104" s="27"/>
      <c r="W104" s="27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4"/>
      <c r="AP104" s="74"/>
      <c r="AQ104" s="74"/>
      <c r="AR104" s="79"/>
      <c r="AS104" s="79"/>
      <c r="AT104" s="84"/>
      <c r="AU104" s="39"/>
      <c r="AV104" s="31"/>
      <c r="AW104" s="31"/>
      <c r="AX104" s="31"/>
      <c r="AY104" s="31"/>
      <c r="AZ104" s="31"/>
      <c r="BA104" s="31"/>
      <c r="BB104" s="31"/>
      <c r="BC104" s="31"/>
      <c r="BD104" s="31"/>
      <c r="BE104" s="75"/>
      <c r="BF104" s="70"/>
      <c r="BG104" s="70">
        <f>X104+Y104+Z104+AA104+AB104+AC104+AD104+AE104+AF104+AG104+AH104+AI104+AJ104+AK104+AL104+AM104+AN104+AO104+AP104+AQ104+AR104+E104+F104+G104+H104+I104+J104+K104+L104+M104+N104+O104+P104+Q104+R104+S104+T104</f>
        <v>0</v>
      </c>
    </row>
    <row r="105" spans="1:59" ht="15" customHeight="1" hidden="1">
      <c r="A105" s="129"/>
      <c r="B105" s="113" t="s">
        <v>145</v>
      </c>
      <c r="C105" s="111" t="s">
        <v>144</v>
      </c>
      <c r="D105" s="52" t="s">
        <v>30</v>
      </c>
      <c r="E105" s="33">
        <f aca="true" t="shared" si="48" ref="E105:T105">E107+E109+E111</f>
        <v>0</v>
      </c>
      <c r="F105" s="33">
        <f t="shared" si="48"/>
        <v>0</v>
      </c>
      <c r="G105" s="33">
        <f t="shared" si="48"/>
        <v>0</v>
      </c>
      <c r="H105" s="33">
        <f t="shared" si="48"/>
        <v>0</v>
      </c>
      <c r="I105" s="33">
        <f t="shared" si="48"/>
        <v>0</v>
      </c>
      <c r="J105" s="33">
        <f t="shared" si="48"/>
        <v>0</v>
      </c>
      <c r="K105" s="33">
        <f t="shared" si="48"/>
        <v>0</v>
      </c>
      <c r="L105" s="33">
        <f t="shared" si="48"/>
        <v>0</v>
      </c>
      <c r="M105" s="33">
        <f t="shared" si="48"/>
        <v>0</v>
      </c>
      <c r="N105" s="33">
        <f t="shared" si="48"/>
        <v>0</v>
      </c>
      <c r="O105" s="33">
        <f t="shared" si="48"/>
        <v>0</v>
      </c>
      <c r="P105" s="33">
        <f t="shared" si="48"/>
        <v>0</v>
      </c>
      <c r="Q105" s="34">
        <f t="shared" si="48"/>
        <v>0</v>
      </c>
      <c r="R105" s="34">
        <f t="shared" si="48"/>
        <v>0</v>
      </c>
      <c r="S105" s="34">
        <f t="shared" si="48"/>
        <v>0</v>
      </c>
      <c r="T105" s="34">
        <f t="shared" si="48"/>
        <v>0</v>
      </c>
      <c r="U105" s="57"/>
      <c r="V105" s="27"/>
      <c r="W105" s="27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4"/>
      <c r="AP105" s="74"/>
      <c r="AQ105" s="74"/>
      <c r="AR105" s="79"/>
      <c r="AS105" s="79"/>
      <c r="AT105" s="84"/>
      <c r="AU105" s="39"/>
      <c r="AV105" s="31"/>
      <c r="AW105" s="31"/>
      <c r="AX105" s="31"/>
      <c r="AY105" s="31"/>
      <c r="AZ105" s="31"/>
      <c r="BA105" s="31"/>
      <c r="BB105" s="31"/>
      <c r="BC105" s="31"/>
      <c r="BD105" s="31"/>
      <c r="BE105" s="75"/>
      <c r="BF105" s="70"/>
      <c r="BG105" s="70"/>
    </row>
    <row r="106" spans="1:59" ht="18" customHeight="1" hidden="1">
      <c r="A106" s="129"/>
      <c r="B106" s="114"/>
      <c r="C106" s="112"/>
      <c r="D106" s="53" t="s">
        <v>31</v>
      </c>
      <c r="E106" s="33">
        <f aca="true" t="shared" si="49" ref="E106:T106">E108+E110+E112</f>
        <v>0</v>
      </c>
      <c r="F106" s="33">
        <f t="shared" si="49"/>
        <v>0</v>
      </c>
      <c r="G106" s="33">
        <f t="shared" si="49"/>
        <v>0</v>
      </c>
      <c r="H106" s="33">
        <f t="shared" si="49"/>
        <v>0</v>
      </c>
      <c r="I106" s="33">
        <f t="shared" si="49"/>
        <v>0</v>
      </c>
      <c r="J106" s="33">
        <f t="shared" si="49"/>
        <v>0</v>
      </c>
      <c r="K106" s="33">
        <f t="shared" si="49"/>
        <v>0</v>
      </c>
      <c r="L106" s="33">
        <f t="shared" si="49"/>
        <v>0</v>
      </c>
      <c r="M106" s="33">
        <f t="shared" si="49"/>
        <v>0</v>
      </c>
      <c r="N106" s="33">
        <f t="shared" si="49"/>
        <v>0</v>
      </c>
      <c r="O106" s="33">
        <f t="shared" si="49"/>
        <v>0</v>
      </c>
      <c r="P106" s="33">
        <f t="shared" si="49"/>
        <v>0</v>
      </c>
      <c r="Q106" s="34">
        <f t="shared" si="49"/>
        <v>0</v>
      </c>
      <c r="R106" s="34">
        <f t="shared" si="49"/>
        <v>0</v>
      </c>
      <c r="S106" s="34">
        <f t="shared" si="49"/>
        <v>0</v>
      </c>
      <c r="T106" s="34">
        <f t="shared" si="49"/>
        <v>0</v>
      </c>
      <c r="U106" s="57"/>
      <c r="V106" s="27"/>
      <c r="W106" s="27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4"/>
      <c r="AP106" s="74"/>
      <c r="AQ106" s="74"/>
      <c r="AR106" s="79"/>
      <c r="AS106" s="79"/>
      <c r="AT106" s="84"/>
      <c r="AU106" s="39"/>
      <c r="AV106" s="31"/>
      <c r="AW106" s="31"/>
      <c r="AX106" s="31"/>
      <c r="AY106" s="31"/>
      <c r="AZ106" s="31"/>
      <c r="BA106" s="31"/>
      <c r="BB106" s="31"/>
      <c r="BC106" s="31"/>
      <c r="BD106" s="31"/>
      <c r="BE106" s="75"/>
      <c r="BF106" s="70"/>
      <c r="BG106" s="70"/>
    </row>
    <row r="107" spans="1:59" ht="22.5" customHeight="1">
      <c r="A107" s="129"/>
      <c r="B107" s="91" t="s">
        <v>126</v>
      </c>
      <c r="C107" s="92" t="s">
        <v>193</v>
      </c>
      <c r="D107" s="93" t="s">
        <v>30</v>
      </c>
      <c r="E107" s="33">
        <f aca="true" t="shared" si="50" ref="E107:T107">E109+E111+E113</f>
        <v>0</v>
      </c>
      <c r="F107" s="33">
        <f t="shared" si="50"/>
        <v>0</v>
      </c>
      <c r="G107" s="33">
        <f t="shared" si="50"/>
        <v>0</v>
      </c>
      <c r="H107" s="33">
        <f t="shared" si="50"/>
        <v>0</v>
      </c>
      <c r="I107" s="33">
        <f t="shared" si="50"/>
        <v>0</v>
      </c>
      <c r="J107" s="33">
        <f t="shared" si="50"/>
        <v>0</v>
      </c>
      <c r="K107" s="33">
        <f t="shared" si="50"/>
        <v>0</v>
      </c>
      <c r="L107" s="33">
        <f t="shared" si="50"/>
        <v>0</v>
      </c>
      <c r="M107" s="33">
        <f t="shared" si="50"/>
        <v>0</v>
      </c>
      <c r="N107" s="33">
        <f t="shared" si="50"/>
        <v>0</v>
      </c>
      <c r="O107" s="33">
        <f t="shared" si="50"/>
        <v>0</v>
      </c>
      <c r="P107" s="33">
        <f t="shared" si="50"/>
        <v>0</v>
      </c>
      <c r="Q107" s="34">
        <f t="shared" si="50"/>
        <v>0</v>
      </c>
      <c r="R107" s="34">
        <f t="shared" si="50"/>
        <v>0</v>
      </c>
      <c r="S107" s="34">
        <f t="shared" si="50"/>
        <v>0</v>
      </c>
      <c r="T107" s="34">
        <f t="shared" si="50"/>
        <v>0</v>
      </c>
      <c r="U107" s="57"/>
      <c r="V107" s="27"/>
      <c r="W107" s="27"/>
      <c r="X107" s="33">
        <f aca="true" t="shared" si="51" ref="X107:AM107">X109+X111+X113</f>
        <v>0</v>
      </c>
      <c r="Y107" s="33">
        <f t="shared" si="51"/>
        <v>0</v>
      </c>
      <c r="Z107" s="33">
        <f t="shared" si="51"/>
        <v>0</v>
      </c>
      <c r="AA107" s="33">
        <f t="shared" si="51"/>
        <v>0</v>
      </c>
      <c r="AB107" s="33">
        <f t="shared" si="51"/>
        <v>0</v>
      </c>
      <c r="AC107" s="33">
        <f t="shared" si="51"/>
        <v>0</v>
      </c>
      <c r="AD107" s="33">
        <f t="shared" si="51"/>
        <v>0</v>
      </c>
      <c r="AE107" s="33">
        <f t="shared" si="51"/>
        <v>0</v>
      </c>
      <c r="AF107" s="33">
        <f t="shared" si="51"/>
        <v>0</v>
      </c>
      <c r="AG107" s="33">
        <f t="shared" si="51"/>
        <v>0</v>
      </c>
      <c r="AH107" s="33">
        <f t="shared" si="51"/>
        <v>0</v>
      </c>
      <c r="AI107" s="33">
        <f t="shared" si="51"/>
        <v>0</v>
      </c>
      <c r="AJ107" s="34">
        <f t="shared" si="51"/>
        <v>0</v>
      </c>
      <c r="AK107" s="34">
        <f t="shared" si="51"/>
        <v>0</v>
      </c>
      <c r="AL107" s="34">
        <f t="shared" si="51"/>
        <v>0</v>
      </c>
      <c r="AM107" s="34">
        <f t="shared" si="51"/>
        <v>0</v>
      </c>
      <c r="AN107" s="55">
        <v>0</v>
      </c>
      <c r="AO107" s="55">
        <v>0</v>
      </c>
      <c r="AP107" s="55">
        <v>0</v>
      </c>
      <c r="AQ107" s="55">
        <v>0</v>
      </c>
      <c r="AR107" s="55">
        <v>0</v>
      </c>
      <c r="AS107" s="55">
        <v>0</v>
      </c>
      <c r="AT107" s="55">
        <v>0</v>
      </c>
      <c r="AU107" s="39"/>
      <c r="AV107" s="31"/>
      <c r="AW107" s="31"/>
      <c r="AX107" s="31"/>
      <c r="AY107" s="31"/>
      <c r="AZ107" s="31"/>
      <c r="BA107" s="31"/>
      <c r="BB107" s="31"/>
      <c r="BC107" s="31"/>
      <c r="BD107" s="31"/>
      <c r="BE107" s="75"/>
      <c r="BF107" s="70">
        <f>AS107+AT107+AU107</f>
        <v>0</v>
      </c>
      <c r="BG107" s="70"/>
    </row>
    <row r="108" spans="1:59" s="17" customFormat="1" ht="1.5" customHeight="1" hidden="1">
      <c r="A108" s="129"/>
      <c r="B108" s="123" t="s">
        <v>106</v>
      </c>
      <c r="C108" s="121" t="s">
        <v>121</v>
      </c>
      <c r="D108" s="45" t="s">
        <v>30</v>
      </c>
      <c r="E108" s="55">
        <f aca="true" t="shared" si="52" ref="E108:T108">E110</f>
        <v>0</v>
      </c>
      <c r="F108" s="55">
        <f t="shared" si="52"/>
        <v>0</v>
      </c>
      <c r="G108" s="55">
        <f t="shared" si="52"/>
        <v>0</v>
      </c>
      <c r="H108" s="55">
        <f t="shared" si="52"/>
        <v>0</v>
      </c>
      <c r="I108" s="55">
        <f t="shared" si="52"/>
        <v>0</v>
      </c>
      <c r="J108" s="55">
        <f t="shared" si="52"/>
        <v>0</v>
      </c>
      <c r="K108" s="55">
        <f t="shared" si="52"/>
        <v>0</v>
      </c>
      <c r="L108" s="55">
        <f t="shared" si="52"/>
        <v>0</v>
      </c>
      <c r="M108" s="55">
        <f t="shared" si="52"/>
        <v>0</v>
      </c>
      <c r="N108" s="55">
        <f t="shared" si="52"/>
        <v>0</v>
      </c>
      <c r="O108" s="55">
        <f t="shared" si="52"/>
        <v>0</v>
      </c>
      <c r="P108" s="55">
        <f t="shared" si="52"/>
        <v>0</v>
      </c>
      <c r="Q108" s="55">
        <f t="shared" si="52"/>
        <v>0</v>
      </c>
      <c r="R108" s="55">
        <f t="shared" si="52"/>
        <v>0</v>
      </c>
      <c r="S108" s="55">
        <f t="shared" si="52"/>
        <v>0</v>
      </c>
      <c r="T108" s="55">
        <f t="shared" si="52"/>
        <v>0</v>
      </c>
      <c r="U108" s="57"/>
      <c r="V108" s="27"/>
      <c r="W108" s="27"/>
      <c r="X108" s="55">
        <f aca="true" t="shared" si="53" ref="X108:AN108">X110</f>
        <v>0</v>
      </c>
      <c r="Y108" s="55">
        <f t="shared" si="53"/>
        <v>0</v>
      </c>
      <c r="Z108" s="55">
        <f t="shared" si="53"/>
        <v>0</v>
      </c>
      <c r="AA108" s="55">
        <f t="shared" si="53"/>
        <v>0</v>
      </c>
      <c r="AB108" s="55">
        <f t="shared" si="53"/>
        <v>0</v>
      </c>
      <c r="AC108" s="55">
        <f t="shared" si="53"/>
        <v>0</v>
      </c>
      <c r="AD108" s="55">
        <f t="shared" si="53"/>
        <v>0</v>
      </c>
      <c r="AE108" s="55">
        <f t="shared" si="53"/>
        <v>0</v>
      </c>
      <c r="AF108" s="55">
        <f t="shared" si="53"/>
        <v>0</v>
      </c>
      <c r="AG108" s="55">
        <f t="shared" si="53"/>
        <v>0</v>
      </c>
      <c r="AH108" s="55">
        <f t="shared" si="53"/>
        <v>0</v>
      </c>
      <c r="AI108" s="55">
        <f t="shared" si="53"/>
        <v>0</v>
      </c>
      <c r="AJ108" s="55">
        <f t="shared" si="53"/>
        <v>0</v>
      </c>
      <c r="AK108" s="55">
        <f t="shared" si="53"/>
        <v>0</v>
      </c>
      <c r="AL108" s="55">
        <f t="shared" si="53"/>
        <v>0</v>
      </c>
      <c r="AM108" s="55">
        <f t="shared" si="53"/>
        <v>0</v>
      </c>
      <c r="AN108" s="55">
        <f t="shared" si="53"/>
        <v>0</v>
      </c>
      <c r="AO108" s="74"/>
      <c r="AP108" s="66"/>
      <c r="AQ108" s="66"/>
      <c r="AR108" s="77"/>
      <c r="AS108" s="77"/>
      <c r="AT108" s="77"/>
      <c r="AU108" s="39"/>
      <c r="AV108" s="31"/>
      <c r="AW108" s="31"/>
      <c r="AX108" s="31"/>
      <c r="AY108" s="31"/>
      <c r="AZ108" s="31"/>
      <c r="BA108" s="31"/>
      <c r="BB108" s="31"/>
      <c r="BC108" s="31"/>
      <c r="BD108" s="31"/>
      <c r="BE108" s="79"/>
      <c r="BF108" s="55">
        <f>AR108+AQ108+AP108+AO108+AN108+AM108+AL108+AK108+AJ108+AI108+AH108+AG108+AF108+AE108+AD108+AC108+AB108+AA108+Z108+Y108+X108+E108+F108+G108+H108+I108+J108+K108+L108+M108+N108+O108+P108+Q108+R108+S108+T108</f>
        <v>0</v>
      </c>
      <c r="BG108" s="70"/>
    </row>
    <row r="109" spans="1:59" s="17" customFormat="1" ht="15.75" customHeight="1" hidden="1">
      <c r="A109" s="129"/>
      <c r="B109" s="124"/>
      <c r="C109" s="122"/>
      <c r="D109" s="45" t="s">
        <v>31</v>
      </c>
      <c r="E109" s="55">
        <f aca="true" t="shared" si="54" ref="E109:T109">E111</f>
        <v>0</v>
      </c>
      <c r="F109" s="55">
        <f t="shared" si="54"/>
        <v>0</v>
      </c>
      <c r="G109" s="55">
        <f t="shared" si="54"/>
        <v>0</v>
      </c>
      <c r="H109" s="55">
        <f t="shared" si="54"/>
        <v>0</v>
      </c>
      <c r="I109" s="55">
        <f t="shared" si="54"/>
        <v>0</v>
      </c>
      <c r="J109" s="55">
        <f t="shared" si="54"/>
        <v>0</v>
      </c>
      <c r="K109" s="55">
        <f t="shared" si="54"/>
        <v>0</v>
      </c>
      <c r="L109" s="55">
        <f t="shared" si="54"/>
        <v>0</v>
      </c>
      <c r="M109" s="55">
        <f t="shared" si="54"/>
        <v>0</v>
      </c>
      <c r="N109" s="55">
        <f t="shared" si="54"/>
        <v>0</v>
      </c>
      <c r="O109" s="55">
        <f t="shared" si="54"/>
        <v>0</v>
      </c>
      <c r="P109" s="55">
        <f t="shared" si="54"/>
        <v>0</v>
      </c>
      <c r="Q109" s="55">
        <f t="shared" si="54"/>
        <v>0</v>
      </c>
      <c r="R109" s="55">
        <f t="shared" si="54"/>
        <v>0</v>
      </c>
      <c r="S109" s="55">
        <f t="shared" si="54"/>
        <v>0</v>
      </c>
      <c r="T109" s="55">
        <f t="shared" si="54"/>
        <v>0</v>
      </c>
      <c r="U109" s="57"/>
      <c r="V109" s="27"/>
      <c r="W109" s="27"/>
      <c r="X109" s="55">
        <f aca="true" t="shared" si="55" ref="X109:AN109">X111</f>
        <v>0</v>
      </c>
      <c r="Y109" s="55">
        <f t="shared" si="55"/>
        <v>0</v>
      </c>
      <c r="Z109" s="55">
        <f t="shared" si="55"/>
        <v>0</v>
      </c>
      <c r="AA109" s="55">
        <f t="shared" si="55"/>
        <v>0</v>
      </c>
      <c r="AB109" s="55">
        <f t="shared" si="55"/>
        <v>0</v>
      </c>
      <c r="AC109" s="55">
        <f t="shared" si="55"/>
        <v>0</v>
      </c>
      <c r="AD109" s="55">
        <f t="shared" si="55"/>
        <v>0</v>
      </c>
      <c r="AE109" s="55">
        <f t="shared" si="55"/>
        <v>0</v>
      </c>
      <c r="AF109" s="55">
        <f t="shared" si="55"/>
        <v>0</v>
      </c>
      <c r="AG109" s="55">
        <f t="shared" si="55"/>
        <v>0</v>
      </c>
      <c r="AH109" s="55">
        <f t="shared" si="55"/>
        <v>0</v>
      </c>
      <c r="AI109" s="55">
        <f t="shared" si="55"/>
        <v>0</v>
      </c>
      <c r="AJ109" s="55">
        <f t="shared" si="55"/>
        <v>0</v>
      </c>
      <c r="AK109" s="55">
        <f t="shared" si="55"/>
        <v>0</v>
      </c>
      <c r="AL109" s="55">
        <f t="shared" si="55"/>
        <v>0</v>
      </c>
      <c r="AM109" s="55">
        <f t="shared" si="55"/>
        <v>0</v>
      </c>
      <c r="AN109" s="55">
        <f t="shared" si="55"/>
        <v>0</v>
      </c>
      <c r="AO109" s="74"/>
      <c r="AP109" s="74"/>
      <c r="AQ109" s="74"/>
      <c r="AR109" s="79"/>
      <c r="AS109" s="79"/>
      <c r="AT109" s="79"/>
      <c r="AU109" s="39"/>
      <c r="AV109" s="31"/>
      <c r="AW109" s="31"/>
      <c r="AX109" s="31"/>
      <c r="AY109" s="31"/>
      <c r="AZ109" s="31"/>
      <c r="BA109" s="31"/>
      <c r="BB109" s="31"/>
      <c r="BC109" s="31"/>
      <c r="BD109" s="31"/>
      <c r="BE109" s="79"/>
      <c r="BF109" s="70"/>
      <c r="BG109" s="55">
        <f>X109+AR109+AQ109+AP109+AO109+AN109+AM109+AL109+AK109+AJ109+AI109+AH109+AG109+AF109+AE109+AD109+AC109+AB109+AA109+Z109+Y109+E109+F109+G109+H109+I109+J109+K109+L109+M109+N109+O109+P109+Q109+R109+S109+T109</f>
        <v>0</v>
      </c>
    </row>
    <row r="110" spans="1:59" ht="21" customHeight="1" hidden="1">
      <c r="A110" s="129"/>
      <c r="B110" s="113" t="s">
        <v>107</v>
      </c>
      <c r="C110" s="111" t="s">
        <v>122</v>
      </c>
      <c r="D110" s="28" t="s">
        <v>30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57"/>
      <c r="V110" s="27"/>
      <c r="W110" s="27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9"/>
      <c r="AS110" s="79"/>
      <c r="AT110" s="79"/>
      <c r="AU110" s="39"/>
      <c r="AV110" s="31"/>
      <c r="AW110" s="31"/>
      <c r="AX110" s="31"/>
      <c r="AY110" s="31"/>
      <c r="AZ110" s="31"/>
      <c r="BA110" s="31"/>
      <c r="BB110" s="31"/>
      <c r="BC110" s="31"/>
      <c r="BD110" s="31"/>
      <c r="BE110" s="75"/>
      <c r="BF110" s="80">
        <f>X110+Y110+Z110+AA110+AB110+AC110+AD110+AE110+AF110+AG110+AH110+AI110+AJ110+AK110+AL110+AM110+AN110+AO110+AP110+AQ110+AR110+E110+F110+G110+H110+I110+J110+K110+L110+M110+N110+O110+P110+Q110+R110+S110+T110</f>
        <v>0</v>
      </c>
      <c r="BG110" s="70"/>
    </row>
    <row r="111" spans="1:59" ht="15.75" customHeight="1" hidden="1">
      <c r="A111" s="129"/>
      <c r="B111" s="114"/>
      <c r="C111" s="112"/>
      <c r="D111" s="28" t="s">
        <v>31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57"/>
      <c r="V111" s="27"/>
      <c r="W111" s="27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9"/>
      <c r="AS111" s="79"/>
      <c r="AT111" s="79"/>
      <c r="AU111" s="39"/>
      <c r="AV111" s="31"/>
      <c r="AW111" s="31"/>
      <c r="AX111" s="31"/>
      <c r="AY111" s="31"/>
      <c r="AZ111" s="31"/>
      <c r="BA111" s="31"/>
      <c r="BB111" s="31"/>
      <c r="BC111" s="31"/>
      <c r="BD111" s="31"/>
      <c r="BE111" s="75"/>
      <c r="BF111" s="70"/>
      <c r="BG111" s="70">
        <f>X111+Y111+Z111+AA111+AB111+AC111+AD111+AE111+AF111+AG111+AH111+AI111+AJ111+AK111+AL111+AM111+AN111+AO111+AP111+AQ111+AR111+E111+F111+G111+H111+I111+J111+K111+L111+M111+N111+O111+P111+Q111+R111+S111+T111</f>
        <v>0</v>
      </c>
    </row>
    <row r="112" spans="1:59" ht="17.25" customHeight="1" hidden="1">
      <c r="A112" s="129"/>
      <c r="B112" s="54" t="s">
        <v>123</v>
      </c>
      <c r="C112" s="58" t="s">
        <v>119</v>
      </c>
      <c r="D112" s="52" t="s">
        <v>30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57"/>
      <c r="V112" s="27"/>
      <c r="W112" s="27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4"/>
      <c r="AP112" s="74"/>
      <c r="AQ112" s="74"/>
      <c r="AR112" s="79"/>
      <c r="AS112" s="79"/>
      <c r="AT112" s="79"/>
      <c r="AU112" s="39"/>
      <c r="AV112" s="31"/>
      <c r="AW112" s="31"/>
      <c r="AX112" s="31"/>
      <c r="AY112" s="31"/>
      <c r="AZ112" s="31"/>
      <c r="BA112" s="31"/>
      <c r="BB112" s="31"/>
      <c r="BC112" s="31"/>
      <c r="BD112" s="31"/>
      <c r="BE112" s="75"/>
      <c r="BF112" s="70"/>
      <c r="BG112" s="70"/>
    </row>
    <row r="113" spans="1:59" ht="14.25" customHeight="1" hidden="1">
      <c r="A113" s="129"/>
      <c r="B113" s="123" t="s">
        <v>106</v>
      </c>
      <c r="C113" s="121" t="s">
        <v>124</v>
      </c>
      <c r="D113" s="45" t="s">
        <v>30</v>
      </c>
      <c r="E113" s="55">
        <f>E115</f>
        <v>0</v>
      </c>
      <c r="F113" s="55">
        <f aca="true" t="shared" si="56" ref="F113:S113">F115</f>
        <v>0</v>
      </c>
      <c r="G113" s="55">
        <f t="shared" si="56"/>
        <v>0</v>
      </c>
      <c r="H113" s="55">
        <f t="shared" si="56"/>
        <v>0</v>
      </c>
      <c r="I113" s="55">
        <f t="shared" si="56"/>
        <v>0</v>
      </c>
      <c r="J113" s="55">
        <f t="shared" si="56"/>
        <v>0</v>
      </c>
      <c r="K113" s="55">
        <f>K115</f>
        <v>0</v>
      </c>
      <c r="L113" s="55">
        <f t="shared" si="56"/>
        <v>0</v>
      </c>
      <c r="M113" s="55">
        <f t="shared" si="56"/>
        <v>0</v>
      </c>
      <c r="N113" s="55">
        <f t="shared" si="56"/>
        <v>0</v>
      </c>
      <c r="O113" s="55">
        <f t="shared" si="56"/>
        <v>0</v>
      </c>
      <c r="P113" s="55">
        <f t="shared" si="56"/>
        <v>0</v>
      </c>
      <c r="Q113" s="55">
        <f t="shared" si="56"/>
        <v>0</v>
      </c>
      <c r="R113" s="55">
        <f t="shared" si="56"/>
        <v>0</v>
      </c>
      <c r="S113" s="55">
        <f t="shared" si="56"/>
        <v>0</v>
      </c>
      <c r="T113" s="55">
        <f>T115</f>
        <v>0</v>
      </c>
      <c r="U113" s="57"/>
      <c r="V113" s="27"/>
      <c r="W113" s="27"/>
      <c r="X113" s="55">
        <f aca="true" t="shared" si="57" ref="X113:AN113">X115</f>
        <v>0</v>
      </c>
      <c r="Y113" s="55">
        <f t="shared" si="57"/>
        <v>0</v>
      </c>
      <c r="Z113" s="55">
        <f t="shared" si="57"/>
        <v>0</v>
      </c>
      <c r="AA113" s="55">
        <f t="shared" si="57"/>
        <v>0</v>
      </c>
      <c r="AB113" s="55">
        <f t="shared" si="57"/>
        <v>0</v>
      </c>
      <c r="AC113" s="55">
        <f t="shared" si="57"/>
        <v>0</v>
      </c>
      <c r="AD113" s="55">
        <f t="shared" si="57"/>
        <v>0</v>
      </c>
      <c r="AE113" s="55">
        <f t="shared" si="57"/>
        <v>0</v>
      </c>
      <c r="AF113" s="55">
        <f t="shared" si="57"/>
        <v>0</v>
      </c>
      <c r="AG113" s="55">
        <f t="shared" si="57"/>
        <v>0</v>
      </c>
      <c r="AH113" s="55">
        <f t="shared" si="57"/>
        <v>0</v>
      </c>
      <c r="AI113" s="55">
        <f t="shared" si="57"/>
        <v>0</v>
      </c>
      <c r="AJ113" s="55">
        <f t="shared" si="57"/>
        <v>0</v>
      </c>
      <c r="AK113" s="55">
        <f t="shared" si="57"/>
        <v>0</v>
      </c>
      <c r="AL113" s="55">
        <f t="shared" si="57"/>
        <v>0</v>
      </c>
      <c r="AM113" s="55">
        <f t="shared" si="57"/>
        <v>0</v>
      </c>
      <c r="AN113" s="55">
        <f t="shared" si="57"/>
        <v>0</v>
      </c>
      <c r="AO113" s="66"/>
      <c r="AP113" s="66"/>
      <c r="AQ113" s="66"/>
      <c r="AR113" s="77"/>
      <c r="AS113" s="79"/>
      <c r="AT113" s="79"/>
      <c r="AU113" s="39"/>
      <c r="AV113" s="31"/>
      <c r="AW113" s="31"/>
      <c r="AX113" s="31"/>
      <c r="AY113" s="31"/>
      <c r="AZ113" s="31"/>
      <c r="BA113" s="31"/>
      <c r="BB113" s="31"/>
      <c r="BC113" s="31"/>
      <c r="BD113" s="31"/>
      <c r="BE113" s="75"/>
      <c r="BF113" s="70">
        <f>E113+F113+G113+H113+I113+J113+K113+L113+M113+N113+O113+P113+Q113+R113+S113+T113+X113+Y113+Z113+AA113+AB113+AC113+AD113+AE113+AF113+AG113+AH113+AI113+AJ113+AK113+AL113+AM113+AN113+AO113+AP113+AQ113+AR113</f>
        <v>0</v>
      </c>
      <c r="BG113" s="70"/>
    </row>
    <row r="114" spans="1:59" ht="15" customHeight="1" hidden="1">
      <c r="A114" s="129"/>
      <c r="B114" s="124"/>
      <c r="C114" s="122"/>
      <c r="D114" s="45" t="s">
        <v>31</v>
      </c>
      <c r="E114" s="55">
        <f>E116</f>
        <v>0</v>
      </c>
      <c r="F114" s="55">
        <f aca="true" t="shared" si="58" ref="F114:S114">F116</f>
        <v>0</v>
      </c>
      <c r="G114" s="55">
        <f t="shared" si="58"/>
        <v>0</v>
      </c>
      <c r="H114" s="55">
        <f t="shared" si="58"/>
        <v>0</v>
      </c>
      <c r="I114" s="55">
        <f t="shared" si="58"/>
        <v>0</v>
      </c>
      <c r="J114" s="55">
        <f t="shared" si="58"/>
        <v>0</v>
      </c>
      <c r="K114" s="55">
        <f>K116</f>
        <v>0</v>
      </c>
      <c r="L114" s="55">
        <f t="shared" si="58"/>
        <v>0</v>
      </c>
      <c r="M114" s="55">
        <f t="shared" si="58"/>
        <v>0</v>
      </c>
      <c r="N114" s="55">
        <f t="shared" si="58"/>
        <v>0</v>
      </c>
      <c r="O114" s="55">
        <f t="shared" si="58"/>
        <v>0</v>
      </c>
      <c r="P114" s="55">
        <f t="shared" si="58"/>
        <v>0</v>
      </c>
      <c r="Q114" s="55">
        <f t="shared" si="58"/>
        <v>0</v>
      </c>
      <c r="R114" s="55">
        <f t="shared" si="58"/>
        <v>0</v>
      </c>
      <c r="S114" s="55">
        <f t="shared" si="58"/>
        <v>0</v>
      </c>
      <c r="T114" s="55">
        <f>T116</f>
        <v>0</v>
      </c>
      <c r="U114" s="57"/>
      <c r="V114" s="27"/>
      <c r="W114" s="27"/>
      <c r="X114" s="55">
        <f aca="true" t="shared" si="59" ref="X114:AN114">X116</f>
        <v>0</v>
      </c>
      <c r="Y114" s="55">
        <f t="shared" si="59"/>
        <v>0</v>
      </c>
      <c r="Z114" s="55">
        <f t="shared" si="59"/>
        <v>0</v>
      </c>
      <c r="AA114" s="55">
        <f t="shared" si="59"/>
        <v>0</v>
      </c>
      <c r="AB114" s="55">
        <f t="shared" si="59"/>
        <v>0</v>
      </c>
      <c r="AC114" s="55">
        <f t="shared" si="59"/>
        <v>0</v>
      </c>
      <c r="AD114" s="55">
        <f t="shared" si="59"/>
        <v>0</v>
      </c>
      <c r="AE114" s="55">
        <f t="shared" si="59"/>
        <v>0</v>
      </c>
      <c r="AF114" s="55">
        <f t="shared" si="59"/>
        <v>0</v>
      </c>
      <c r="AG114" s="55">
        <f t="shared" si="59"/>
        <v>0</v>
      </c>
      <c r="AH114" s="55">
        <f t="shared" si="59"/>
        <v>0</v>
      </c>
      <c r="AI114" s="55">
        <f t="shared" si="59"/>
        <v>0</v>
      </c>
      <c r="AJ114" s="55">
        <f t="shared" si="59"/>
        <v>0</v>
      </c>
      <c r="AK114" s="55">
        <f t="shared" si="59"/>
        <v>0</v>
      </c>
      <c r="AL114" s="55">
        <f t="shared" si="59"/>
        <v>0</v>
      </c>
      <c r="AM114" s="55">
        <f t="shared" si="59"/>
        <v>0</v>
      </c>
      <c r="AN114" s="55">
        <f t="shared" si="59"/>
        <v>0</v>
      </c>
      <c r="AO114" s="66"/>
      <c r="AP114" s="66"/>
      <c r="AQ114" s="66"/>
      <c r="AR114" s="77"/>
      <c r="AS114" s="79"/>
      <c r="AT114" s="79"/>
      <c r="AU114" s="39"/>
      <c r="AV114" s="31"/>
      <c r="AW114" s="31"/>
      <c r="AX114" s="31"/>
      <c r="AY114" s="31"/>
      <c r="AZ114" s="31"/>
      <c r="BA114" s="31"/>
      <c r="BB114" s="31"/>
      <c r="BC114" s="31"/>
      <c r="BD114" s="31"/>
      <c r="BE114" s="75"/>
      <c r="BF114" s="70"/>
      <c r="BG114" s="70">
        <f>E114+F114+G114+H114+I114+J114+K114+L114+M114+N114+O114+P114+Q114+R114+S114+T114+X114+Y114+Z114+AA114+AB114+AC114+AD114+AE114+AF114+AG114+AH114+AI114+AJ114+AK114+AL114+AM114+AN114+AO114+AP114+AQ114+AR114</f>
        <v>0</v>
      </c>
    </row>
    <row r="115" spans="1:59" ht="0.75" customHeight="1" hidden="1">
      <c r="A115" s="129"/>
      <c r="B115" s="113" t="s">
        <v>107</v>
      </c>
      <c r="C115" s="111" t="s">
        <v>147</v>
      </c>
      <c r="D115" s="28" t="s">
        <v>30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57"/>
      <c r="V115" s="27"/>
      <c r="W115" s="27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4"/>
      <c r="AP115" s="74"/>
      <c r="AQ115" s="74"/>
      <c r="AR115" s="79"/>
      <c r="AS115" s="79"/>
      <c r="AT115" s="79"/>
      <c r="AU115" s="39"/>
      <c r="AV115" s="31"/>
      <c r="AW115" s="31"/>
      <c r="AX115" s="31"/>
      <c r="AY115" s="31"/>
      <c r="AZ115" s="31"/>
      <c r="BA115" s="31"/>
      <c r="BB115" s="31"/>
      <c r="BC115" s="31"/>
      <c r="BD115" s="31"/>
      <c r="BE115" s="75"/>
      <c r="BF115" s="70">
        <f>X115+Y115+Z115+AA115+AB115+AC115+AD115+AE115+AF115+AG115+AH115+AI115+AJ115+AK115+AL115+AM115+AN115+AO115+AP115+AQ115+AR115+E115+F115+G115+H115+I115+J115+K115+L115+M115+N115+O115+P115+Q115+R115+S115+T115</f>
        <v>0</v>
      </c>
      <c r="BG115" s="70"/>
    </row>
    <row r="116" spans="1:59" ht="10.5" customHeight="1" hidden="1">
      <c r="A116" s="129"/>
      <c r="B116" s="114"/>
      <c r="C116" s="112"/>
      <c r="D116" s="28" t="s">
        <v>31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57"/>
      <c r="V116" s="27"/>
      <c r="W116" s="27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4"/>
      <c r="AP116" s="74"/>
      <c r="AQ116" s="74"/>
      <c r="AR116" s="79"/>
      <c r="AS116" s="79"/>
      <c r="AT116" s="79"/>
      <c r="AU116" s="39"/>
      <c r="AV116" s="31"/>
      <c r="AW116" s="31"/>
      <c r="AX116" s="31"/>
      <c r="AY116" s="31"/>
      <c r="AZ116" s="31"/>
      <c r="BA116" s="31"/>
      <c r="BB116" s="31"/>
      <c r="BC116" s="31"/>
      <c r="BD116" s="31"/>
      <c r="BE116" s="75"/>
      <c r="BF116" s="70"/>
      <c r="BG116" s="70">
        <f>X116+Y116+Z116+AR116+AQ116+AP116+AO116+AN116+AM116+AL116+AK116+AJ116+AI116+AH116+AG116+AF116+AE116+AD116+AC116+AB116+AA116+T116+S116+R116+Q116+P116+O116+N116+M116+L116+K116+J116+I116+H116+G116+F116+E116</f>
        <v>0</v>
      </c>
    </row>
    <row r="117" spans="1:59" ht="13.5" customHeight="1" hidden="1">
      <c r="A117" s="129"/>
      <c r="B117" s="54" t="s">
        <v>146</v>
      </c>
      <c r="C117" s="59" t="s">
        <v>118</v>
      </c>
      <c r="D117" s="52" t="s">
        <v>30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57"/>
      <c r="V117" s="27"/>
      <c r="W117" s="27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4"/>
      <c r="AP117" s="74"/>
      <c r="AQ117" s="74"/>
      <c r="AR117" s="79"/>
      <c r="AS117" s="79"/>
      <c r="AT117" s="79"/>
      <c r="AU117" s="39"/>
      <c r="AV117" s="31"/>
      <c r="AW117" s="31"/>
      <c r="AX117" s="31"/>
      <c r="AY117" s="31"/>
      <c r="AZ117" s="31"/>
      <c r="BA117" s="31"/>
      <c r="BB117" s="31"/>
      <c r="BC117" s="31"/>
      <c r="BD117" s="31"/>
      <c r="BE117" s="75"/>
      <c r="BF117" s="70">
        <f>AU117+AV117</f>
        <v>0</v>
      </c>
      <c r="BG117" s="70"/>
    </row>
    <row r="118" spans="1:59" ht="0.75" customHeight="1" hidden="1">
      <c r="A118" s="129"/>
      <c r="B118" s="123" t="s">
        <v>126</v>
      </c>
      <c r="C118" s="121" t="s">
        <v>125</v>
      </c>
      <c r="D118" s="45" t="s">
        <v>30</v>
      </c>
      <c r="E118" s="70">
        <f aca="true" t="shared" si="60" ref="E118:T118">E120+E122+E124+E126+E128+E130</f>
        <v>0</v>
      </c>
      <c r="F118" s="70">
        <f t="shared" si="60"/>
        <v>0</v>
      </c>
      <c r="G118" s="70">
        <f t="shared" si="60"/>
        <v>0</v>
      </c>
      <c r="H118" s="70">
        <f t="shared" si="60"/>
        <v>0</v>
      </c>
      <c r="I118" s="70">
        <f t="shared" si="60"/>
        <v>0</v>
      </c>
      <c r="J118" s="70">
        <f t="shared" si="60"/>
        <v>0</v>
      </c>
      <c r="K118" s="70">
        <f t="shared" si="60"/>
        <v>0</v>
      </c>
      <c r="L118" s="70">
        <f t="shared" si="60"/>
        <v>0</v>
      </c>
      <c r="M118" s="70">
        <f t="shared" si="60"/>
        <v>0</v>
      </c>
      <c r="N118" s="70">
        <f t="shared" si="60"/>
        <v>0</v>
      </c>
      <c r="O118" s="70">
        <f t="shared" si="60"/>
        <v>0</v>
      </c>
      <c r="P118" s="70">
        <f t="shared" si="60"/>
        <v>0</v>
      </c>
      <c r="Q118" s="70">
        <f t="shared" si="60"/>
        <v>0</v>
      </c>
      <c r="R118" s="70">
        <f t="shared" si="60"/>
        <v>0</v>
      </c>
      <c r="S118" s="70">
        <f t="shared" si="60"/>
        <v>0</v>
      </c>
      <c r="T118" s="70">
        <f t="shared" si="60"/>
        <v>0</v>
      </c>
      <c r="U118" s="57"/>
      <c r="V118" s="27"/>
      <c r="W118" s="27"/>
      <c r="X118" s="70">
        <f aca="true" t="shared" si="61" ref="X118:AN118">X120+X122+X124+X126+X128+X130</f>
        <v>0</v>
      </c>
      <c r="Y118" s="70">
        <f t="shared" si="61"/>
        <v>0</v>
      </c>
      <c r="Z118" s="70">
        <f t="shared" si="61"/>
        <v>0</v>
      </c>
      <c r="AA118" s="70">
        <f t="shared" si="61"/>
        <v>0</v>
      </c>
      <c r="AB118" s="70">
        <f t="shared" si="61"/>
        <v>0</v>
      </c>
      <c r="AC118" s="70">
        <f t="shared" si="61"/>
        <v>0</v>
      </c>
      <c r="AD118" s="70">
        <f t="shared" si="61"/>
        <v>0</v>
      </c>
      <c r="AE118" s="70">
        <f t="shared" si="61"/>
        <v>0</v>
      </c>
      <c r="AF118" s="70">
        <f t="shared" si="61"/>
        <v>0</v>
      </c>
      <c r="AG118" s="70">
        <f t="shared" si="61"/>
        <v>0</v>
      </c>
      <c r="AH118" s="70">
        <f t="shared" si="61"/>
        <v>0</v>
      </c>
      <c r="AI118" s="70">
        <f t="shared" si="61"/>
        <v>0</v>
      </c>
      <c r="AJ118" s="70">
        <f t="shared" si="61"/>
        <v>0</v>
      </c>
      <c r="AK118" s="70">
        <f t="shared" si="61"/>
        <v>0</v>
      </c>
      <c r="AL118" s="70">
        <f t="shared" si="61"/>
        <v>0</v>
      </c>
      <c r="AM118" s="70">
        <f t="shared" si="61"/>
        <v>0</v>
      </c>
      <c r="AN118" s="70">
        <f t="shared" si="61"/>
        <v>0</v>
      </c>
      <c r="AO118" s="74"/>
      <c r="AP118" s="74"/>
      <c r="AQ118" s="74"/>
      <c r="AR118" s="79"/>
      <c r="AS118" s="79"/>
      <c r="AT118" s="79"/>
      <c r="AU118" s="39"/>
      <c r="AV118" s="31"/>
      <c r="AW118" s="31"/>
      <c r="AX118" s="31"/>
      <c r="AY118" s="31"/>
      <c r="AZ118" s="31"/>
      <c r="BA118" s="31"/>
      <c r="BB118" s="31"/>
      <c r="BC118" s="31"/>
      <c r="BD118" s="31"/>
      <c r="BE118" s="75"/>
      <c r="BF118" s="70">
        <f>AR118+AQ118+AP118+AO118+AN118+AM118+AL118+AK118+AJ118+AI118+AH118+AG118+AF118+AE118+AD118+AC118+AB118+AA118+Z118+Y118+X118+T118+S118+R118+Q118+P118+O118+N118+M118+L118+K118+J118+I118+H118+G118+F118+E118</f>
        <v>0</v>
      </c>
      <c r="BG118" s="70"/>
    </row>
    <row r="119" spans="1:59" ht="9.75" customHeight="1" hidden="1">
      <c r="A119" s="129"/>
      <c r="B119" s="124"/>
      <c r="C119" s="122"/>
      <c r="D119" s="45" t="s">
        <v>31</v>
      </c>
      <c r="E119" s="70">
        <f aca="true" t="shared" si="62" ref="E119:T119">E121+E123+E125+E127+E129+E131</f>
        <v>0</v>
      </c>
      <c r="F119" s="70">
        <f t="shared" si="62"/>
        <v>0</v>
      </c>
      <c r="G119" s="70">
        <f t="shared" si="62"/>
        <v>0</v>
      </c>
      <c r="H119" s="70">
        <f t="shared" si="62"/>
        <v>0</v>
      </c>
      <c r="I119" s="70">
        <f t="shared" si="62"/>
        <v>0</v>
      </c>
      <c r="J119" s="70">
        <f t="shared" si="62"/>
        <v>0</v>
      </c>
      <c r="K119" s="70">
        <f t="shared" si="62"/>
        <v>0</v>
      </c>
      <c r="L119" s="70">
        <f t="shared" si="62"/>
        <v>0</v>
      </c>
      <c r="M119" s="70">
        <f t="shared" si="62"/>
        <v>0</v>
      </c>
      <c r="N119" s="70">
        <f t="shared" si="62"/>
        <v>0</v>
      </c>
      <c r="O119" s="70">
        <f t="shared" si="62"/>
        <v>0</v>
      </c>
      <c r="P119" s="70">
        <f t="shared" si="62"/>
        <v>0</v>
      </c>
      <c r="Q119" s="70">
        <f t="shared" si="62"/>
        <v>0</v>
      </c>
      <c r="R119" s="70">
        <f t="shared" si="62"/>
        <v>0</v>
      </c>
      <c r="S119" s="70">
        <f t="shared" si="62"/>
        <v>0</v>
      </c>
      <c r="T119" s="70">
        <f t="shared" si="62"/>
        <v>0</v>
      </c>
      <c r="U119" s="57"/>
      <c r="V119" s="27"/>
      <c r="W119" s="27"/>
      <c r="X119" s="70">
        <f aca="true" t="shared" si="63" ref="X119:AN119">X121+X123+X125+X127+X129+X131</f>
        <v>0</v>
      </c>
      <c r="Y119" s="70">
        <f t="shared" si="63"/>
        <v>0</v>
      </c>
      <c r="Z119" s="70">
        <f t="shared" si="63"/>
        <v>0</v>
      </c>
      <c r="AA119" s="70">
        <f t="shared" si="63"/>
        <v>0</v>
      </c>
      <c r="AB119" s="70">
        <f t="shared" si="63"/>
        <v>0</v>
      </c>
      <c r="AC119" s="70">
        <f t="shared" si="63"/>
        <v>0</v>
      </c>
      <c r="AD119" s="70">
        <f t="shared" si="63"/>
        <v>0</v>
      </c>
      <c r="AE119" s="70">
        <f t="shared" si="63"/>
        <v>0</v>
      </c>
      <c r="AF119" s="70">
        <f t="shared" si="63"/>
        <v>0</v>
      </c>
      <c r="AG119" s="70">
        <f t="shared" si="63"/>
        <v>0</v>
      </c>
      <c r="AH119" s="70">
        <f t="shared" si="63"/>
        <v>0</v>
      </c>
      <c r="AI119" s="70">
        <f t="shared" si="63"/>
        <v>0</v>
      </c>
      <c r="AJ119" s="70">
        <f t="shared" si="63"/>
        <v>0</v>
      </c>
      <c r="AK119" s="70">
        <f t="shared" si="63"/>
        <v>0</v>
      </c>
      <c r="AL119" s="70">
        <f t="shared" si="63"/>
        <v>0</v>
      </c>
      <c r="AM119" s="70">
        <f t="shared" si="63"/>
        <v>0</v>
      </c>
      <c r="AN119" s="70">
        <f t="shared" si="63"/>
        <v>0</v>
      </c>
      <c r="AO119" s="74"/>
      <c r="AP119" s="74"/>
      <c r="AQ119" s="74"/>
      <c r="AR119" s="79"/>
      <c r="AS119" s="79"/>
      <c r="AT119" s="79"/>
      <c r="AU119" s="39"/>
      <c r="AV119" s="31"/>
      <c r="AW119" s="31"/>
      <c r="AX119" s="31"/>
      <c r="AY119" s="31"/>
      <c r="AZ119" s="31"/>
      <c r="BA119" s="31"/>
      <c r="BB119" s="31"/>
      <c r="BC119" s="31"/>
      <c r="BD119" s="31"/>
      <c r="BE119" s="75"/>
      <c r="BF119" s="70"/>
      <c r="BG119" s="70">
        <f>AR119+AQ119+AP119+AO119+AN119+AM119+AL119+AK119+AJ119+AI119+AH119+AG119+AF119+AE119+AD119+AC119+AB119+AA119+Z119+Y119+X119+T119+S119+R119+Q119+P119+O119+N119+M119+L119+K119+J119+I119+H119+G119+F119+E119</f>
        <v>0</v>
      </c>
    </row>
    <row r="120" spans="1:59" ht="10.5" customHeight="1" hidden="1">
      <c r="A120" s="129"/>
      <c r="B120" s="113" t="s">
        <v>129</v>
      </c>
      <c r="C120" s="111" t="s">
        <v>127</v>
      </c>
      <c r="D120" s="28" t="s">
        <v>30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57"/>
      <c r="V120" s="27"/>
      <c r="W120" s="27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9"/>
      <c r="AS120" s="79"/>
      <c r="AT120" s="79"/>
      <c r="AU120" s="39"/>
      <c r="AV120" s="31"/>
      <c r="AW120" s="31"/>
      <c r="AX120" s="31"/>
      <c r="AY120" s="31"/>
      <c r="AZ120" s="31"/>
      <c r="BA120" s="31"/>
      <c r="BB120" s="31"/>
      <c r="BC120" s="31"/>
      <c r="BD120" s="31"/>
      <c r="BE120" s="75"/>
      <c r="BF120" s="70">
        <f>X120+Y120+Z120+AR120+AQ120+AP120+AO120+AN120+AM120+AL120+AK120+AJ120+AI120+AH120+AG120+AF120+AE120+AD120+AC120+AB120+AA120+T120+S120+R120+Q120+P120+O120+N120+M120+L120+K120+J120+I120+H120+G120+F120+E120</f>
        <v>0</v>
      </c>
      <c r="BG120" s="70"/>
    </row>
    <row r="121" spans="1:59" ht="11.25" customHeight="1" hidden="1">
      <c r="A121" s="129"/>
      <c r="B121" s="119"/>
      <c r="C121" s="125"/>
      <c r="D121" s="28" t="s">
        <v>31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57"/>
      <c r="V121" s="27"/>
      <c r="W121" s="27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9"/>
      <c r="AS121" s="79"/>
      <c r="AT121" s="79"/>
      <c r="AU121" s="39"/>
      <c r="AV121" s="31"/>
      <c r="AW121" s="31"/>
      <c r="AX121" s="31"/>
      <c r="AY121" s="31"/>
      <c r="AZ121" s="31"/>
      <c r="BA121" s="31"/>
      <c r="BB121" s="31"/>
      <c r="BC121" s="31"/>
      <c r="BD121" s="31"/>
      <c r="BE121" s="75"/>
      <c r="BF121" s="70"/>
      <c r="BG121" s="70">
        <f>AR121+AQ121+AP121+AO121+AN121+AM121+AL121+AK121+AJ121+AI121+AH121+AG121+AF121+AE121+AD121+AC121+AB121+AA121+Z121+Y121+X121+E121+F121+G121+H121+I121+J121+K121+L121+M121+N121+O121+P121+Q121+R121+S121+T121</f>
        <v>0</v>
      </c>
    </row>
    <row r="122" spans="1:59" ht="10.5" customHeight="1" hidden="1">
      <c r="A122" s="129"/>
      <c r="B122" s="117" t="s">
        <v>130</v>
      </c>
      <c r="C122" s="115" t="s">
        <v>128</v>
      </c>
      <c r="D122" s="28" t="s">
        <v>30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57"/>
      <c r="V122" s="27"/>
      <c r="W122" s="27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9"/>
      <c r="AS122" s="79"/>
      <c r="AT122" s="79"/>
      <c r="AU122" s="39"/>
      <c r="AV122" s="31"/>
      <c r="AW122" s="31"/>
      <c r="AX122" s="31"/>
      <c r="AY122" s="31"/>
      <c r="AZ122" s="31"/>
      <c r="BA122" s="31"/>
      <c r="BB122" s="31"/>
      <c r="BC122" s="31"/>
      <c r="BD122" s="31"/>
      <c r="BE122" s="75"/>
      <c r="BF122" s="70">
        <f>AR122+AQ122+AP122+AO122+AN122+AM122+AL122+AK122+AJ122+AI122+AH122+AG122+AF122+AE122+AD122+AC122+AB122+AA122+Z122+Y122+X122+T122+S122+R122+Q122+P122+O122+N122+M122+L122+K122+J122+I122+H122+G122+F122+E122</f>
        <v>0</v>
      </c>
      <c r="BG122" s="70"/>
    </row>
    <row r="123" spans="1:59" ht="10.5" customHeight="1" hidden="1">
      <c r="A123" s="129"/>
      <c r="B123" s="118"/>
      <c r="C123" s="116"/>
      <c r="D123" s="28" t="s">
        <v>31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57"/>
      <c r="V123" s="27"/>
      <c r="W123" s="27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9"/>
      <c r="AS123" s="79"/>
      <c r="AT123" s="79"/>
      <c r="AU123" s="39"/>
      <c r="AV123" s="31"/>
      <c r="AW123" s="31"/>
      <c r="AX123" s="31"/>
      <c r="AY123" s="31"/>
      <c r="AZ123" s="31"/>
      <c r="BA123" s="31"/>
      <c r="BB123" s="31"/>
      <c r="BC123" s="31"/>
      <c r="BD123" s="31"/>
      <c r="BE123" s="75"/>
      <c r="BF123" s="70"/>
      <c r="BG123" s="70">
        <f>AR123+AQ123+AP123+AO123+AN123+AM123+AL123+AK123+AJ123+AI123+AH123+AG123+AF123+AE123+AD123+AC123+AB123+AA123+Z123+Y123+X123+T123+S123+R123+Q123+P123+O123+N123+M123+L123+K123+J123+I123+H123+G123+F123+E123</f>
        <v>0</v>
      </c>
    </row>
    <row r="124" spans="1:59" ht="11.25" customHeight="1" hidden="1">
      <c r="A124" s="129"/>
      <c r="B124" s="117" t="s">
        <v>132</v>
      </c>
      <c r="C124" s="117" t="s">
        <v>131</v>
      </c>
      <c r="D124" s="28" t="s">
        <v>30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57"/>
      <c r="V124" s="27"/>
      <c r="W124" s="27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9"/>
      <c r="AS124" s="79"/>
      <c r="AT124" s="79"/>
      <c r="AU124" s="39"/>
      <c r="AV124" s="31"/>
      <c r="AW124" s="31"/>
      <c r="AX124" s="31"/>
      <c r="AY124" s="31"/>
      <c r="AZ124" s="31"/>
      <c r="BA124" s="31"/>
      <c r="BB124" s="31"/>
      <c r="BC124" s="31"/>
      <c r="BD124" s="31"/>
      <c r="BE124" s="75"/>
      <c r="BF124" s="70">
        <f>AR124+AQ124+AP124+AO124+AN124+AM124+AL124+AK124+AJ124+AI124+AH124+AG124+AF124+AE124+AD124+AC124+AB124+AA124+Z124+Y124+X124+T124+S124+R124+Q124+P124+O124+N124+M124+L124+K124+J124+I124+H124+G124+F124+E124</f>
        <v>0</v>
      </c>
      <c r="BG124" s="70"/>
    </row>
    <row r="125" spans="1:59" ht="12.75" customHeight="1" hidden="1">
      <c r="A125" s="129"/>
      <c r="B125" s="118"/>
      <c r="C125" s="118"/>
      <c r="D125" s="28" t="s">
        <v>31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57"/>
      <c r="V125" s="27"/>
      <c r="W125" s="27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9"/>
      <c r="AS125" s="79"/>
      <c r="AT125" s="79"/>
      <c r="AU125" s="39"/>
      <c r="AV125" s="31"/>
      <c r="AW125" s="31"/>
      <c r="AX125" s="31"/>
      <c r="AY125" s="31"/>
      <c r="AZ125" s="31"/>
      <c r="BA125" s="31"/>
      <c r="BB125" s="31"/>
      <c r="BC125" s="31"/>
      <c r="BD125" s="31"/>
      <c r="BE125" s="75"/>
      <c r="BF125" s="70"/>
      <c r="BG125" s="70">
        <f>AR125+AQ125+AP125+AO125+AN125+AM125+AL125+AK125+AJ125+AI125+AH125+AG125+AF125+AE125+AD125+AC125+AB125+AA125+Z125+Y125+X125+T125+S125+R125+Q125+P125+O125+N125+M125+L125+K125+J125+I125+H125+G125+F125+E125</f>
        <v>0</v>
      </c>
    </row>
    <row r="126" spans="1:59" ht="12.75" customHeight="1" hidden="1">
      <c r="A126" s="129"/>
      <c r="B126" s="117" t="s">
        <v>135</v>
      </c>
      <c r="C126" s="117" t="s">
        <v>133</v>
      </c>
      <c r="D126" s="28" t="s">
        <v>30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57"/>
      <c r="V126" s="27"/>
      <c r="W126" s="27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9"/>
      <c r="AS126" s="79"/>
      <c r="AT126" s="79"/>
      <c r="AU126" s="39"/>
      <c r="AV126" s="31"/>
      <c r="AW126" s="31"/>
      <c r="AX126" s="31"/>
      <c r="AY126" s="31"/>
      <c r="AZ126" s="31"/>
      <c r="BA126" s="31"/>
      <c r="BB126" s="31"/>
      <c r="BC126" s="31"/>
      <c r="BD126" s="31"/>
      <c r="BE126" s="75"/>
      <c r="BF126" s="70">
        <f>AR126+AQ126+AP126+AO126+AN126+AM126+AL126+AK126+AJ126+AI126+AH126+AG126+AF126+AE126+AD126+AC126+AB126+AA126+Z126+Y126+X126+T126+S126+R126+Q126+P126+O126+N126+M126+L126+K126+J126+I126+H126+G126+F126+E126</f>
        <v>0</v>
      </c>
      <c r="BG126" s="70"/>
    </row>
    <row r="127" spans="1:59" ht="12" customHeight="1" hidden="1">
      <c r="A127" s="129"/>
      <c r="B127" s="118"/>
      <c r="C127" s="118"/>
      <c r="D127" s="28" t="s">
        <v>31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57"/>
      <c r="V127" s="27"/>
      <c r="W127" s="27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9"/>
      <c r="AS127" s="79"/>
      <c r="AT127" s="79"/>
      <c r="AU127" s="39"/>
      <c r="AV127" s="31"/>
      <c r="AW127" s="31"/>
      <c r="AX127" s="31"/>
      <c r="AY127" s="31"/>
      <c r="AZ127" s="31"/>
      <c r="BA127" s="31"/>
      <c r="BB127" s="31"/>
      <c r="BC127" s="31"/>
      <c r="BD127" s="31"/>
      <c r="BE127" s="75"/>
      <c r="BF127" s="70"/>
      <c r="BG127" s="70">
        <f>AR127+AQ127+AP127+AO127+AN127+AM127+AL127+AK127+AJ127+AI127+AH127+AG127+AF127+AE127+AD127+AC127+AB127+AA127+Z127+Y127+X127+T127+S127+R127+Q127+P127+O127+N127+M127+L127+K127+J127+I127+H127+G127+F127+E127</f>
        <v>0</v>
      </c>
    </row>
    <row r="128" spans="1:59" ht="12" customHeight="1" hidden="1">
      <c r="A128" s="129"/>
      <c r="B128" s="117" t="s">
        <v>136</v>
      </c>
      <c r="C128" s="117" t="s">
        <v>134</v>
      </c>
      <c r="D128" s="28" t="s">
        <v>30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57"/>
      <c r="V128" s="27"/>
      <c r="W128" s="27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9"/>
      <c r="AS128" s="79"/>
      <c r="AT128" s="79"/>
      <c r="AU128" s="39"/>
      <c r="AV128" s="31"/>
      <c r="AW128" s="31"/>
      <c r="AX128" s="31"/>
      <c r="AY128" s="31"/>
      <c r="AZ128" s="31"/>
      <c r="BA128" s="31"/>
      <c r="BB128" s="31"/>
      <c r="BC128" s="31"/>
      <c r="BD128" s="31"/>
      <c r="BE128" s="75"/>
      <c r="BF128" s="70">
        <f>AR128+AQ128+AP128+AO128+AN128+AM128+AL128+AK128+AJ128+AI128+AH128+AG128+AF128+AE128+AD128+AC128+AB128+AA128+Z128+Y128+X128+T128+S128+R128+Q128+P128+O128+N128+M128+L128+K128+J128+I128+H128+G128+F128+E128</f>
        <v>0</v>
      </c>
      <c r="BG128" s="70"/>
    </row>
    <row r="129" spans="1:59" ht="12" customHeight="1" hidden="1">
      <c r="A129" s="129"/>
      <c r="B129" s="118"/>
      <c r="C129" s="118"/>
      <c r="D129" s="28" t="s">
        <v>31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57"/>
      <c r="V129" s="27"/>
      <c r="W129" s="27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9"/>
      <c r="AS129" s="79"/>
      <c r="AT129" s="79"/>
      <c r="AU129" s="39"/>
      <c r="AV129" s="31"/>
      <c r="AW129" s="31"/>
      <c r="AX129" s="31"/>
      <c r="AY129" s="31"/>
      <c r="AZ129" s="31"/>
      <c r="BA129" s="31"/>
      <c r="BB129" s="31"/>
      <c r="BC129" s="31"/>
      <c r="BD129" s="31"/>
      <c r="BE129" s="75"/>
      <c r="BF129" s="70"/>
      <c r="BG129" s="70">
        <f>AR129+AQ129+AP129+AO129+AN129+AM129+AL129+AK129+AJ129+AI129+AH129+AG129+AF129+AE129+AD129+AC129+AB129+AA129+Z129+Y129+X129+T129+S129+R129+Q129+P129+O129+N129+M129+L129+K129+J129+I129+H129+G129+F129+E129</f>
        <v>0</v>
      </c>
    </row>
    <row r="130" spans="1:59" ht="11.25" customHeight="1" hidden="1">
      <c r="A130" s="129"/>
      <c r="B130" s="117" t="s">
        <v>138</v>
      </c>
      <c r="C130" s="115" t="s">
        <v>137</v>
      </c>
      <c r="D130" s="28" t="s">
        <v>30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57"/>
      <c r="V130" s="27"/>
      <c r="W130" s="27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9"/>
      <c r="AS130" s="79"/>
      <c r="AT130" s="79"/>
      <c r="AU130" s="39"/>
      <c r="AV130" s="31"/>
      <c r="AW130" s="31"/>
      <c r="AX130" s="31"/>
      <c r="AY130" s="31"/>
      <c r="AZ130" s="31"/>
      <c r="BA130" s="31"/>
      <c r="BB130" s="31"/>
      <c r="BC130" s="31"/>
      <c r="BD130" s="31"/>
      <c r="BE130" s="75"/>
      <c r="BF130" s="70">
        <f>AR130+AQ130+AP130+AO130+AN130+AM130+AL130+AK130+AJ130+AI130+AH130+AG130+AF130+AE130+AD130+AC130+AB130+AA130+Z130+Y130+X130+T130+S130+R130+Q130+P130+O130+N130+M130+L130+K130+J130+I130+H130+G130+F130+E130</f>
        <v>0</v>
      </c>
      <c r="BG130" s="70"/>
    </row>
    <row r="131" spans="1:59" ht="13.5" customHeight="1" hidden="1">
      <c r="A131" s="129"/>
      <c r="B131" s="118"/>
      <c r="C131" s="116"/>
      <c r="D131" s="28" t="s">
        <v>31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57"/>
      <c r="V131" s="27"/>
      <c r="W131" s="27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9"/>
      <c r="AS131" s="79"/>
      <c r="AT131" s="79"/>
      <c r="AU131" s="39"/>
      <c r="AV131" s="31"/>
      <c r="AW131" s="31"/>
      <c r="AX131" s="31"/>
      <c r="AY131" s="31"/>
      <c r="AZ131" s="31"/>
      <c r="BA131" s="31"/>
      <c r="BB131" s="31"/>
      <c r="BC131" s="31"/>
      <c r="BD131" s="31"/>
      <c r="BE131" s="75"/>
      <c r="BF131" s="70"/>
      <c r="BG131" s="70">
        <f>AR131+AQ131+AP131+AO131+AN131+AM131+AL131+AK131+AJ131+AI131+AH131+AG131+AF131+AE131+AD131+AC131+AB131+AA131+Z131+Y131+X131+T131+S131+R131+Q131+P131+O131+N131+M131+L131+K131+J131+I131+H131+G131+F131+E131</f>
        <v>0</v>
      </c>
    </row>
    <row r="132" spans="1:59" ht="11.25" customHeight="1" hidden="1">
      <c r="A132" s="129"/>
      <c r="B132" s="60" t="s">
        <v>139</v>
      </c>
      <c r="C132" s="54" t="s">
        <v>118</v>
      </c>
      <c r="D132" s="28" t="s">
        <v>30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57"/>
      <c r="V132" s="27"/>
      <c r="W132" s="27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9"/>
      <c r="AS132" s="79"/>
      <c r="AT132" s="79"/>
      <c r="AU132" s="39"/>
      <c r="AV132" s="31"/>
      <c r="AW132" s="31"/>
      <c r="AX132" s="31"/>
      <c r="AY132" s="31"/>
      <c r="AZ132" s="31"/>
      <c r="BA132" s="31"/>
      <c r="BB132" s="31"/>
      <c r="BC132" s="31"/>
      <c r="BD132" s="31"/>
      <c r="BE132" s="75"/>
      <c r="BF132" s="70"/>
      <c r="BG132" s="70"/>
    </row>
    <row r="133" spans="1:59" ht="21" customHeight="1">
      <c r="A133" s="129"/>
      <c r="B133" s="150" t="s">
        <v>82</v>
      </c>
      <c r="C133" s="151"/>
      <c r="D133" s="50"/>
      <c r="E133" s="33">
        <f aca="true" t="shared" si="64" ref="E133:T133">E7+E24+E34</f>
        <v>34</v>
      </c>
      <c r="F133" s="33">
        <f t="shared" si="64"/>
        <v>34</v>
      </c>
      <c r="G133" s="33">
        <f t="shared" si="64"/>
        <v>34</v>
      </c>
      <c r="H133" s="33">
        <f t="shared" si="64"/>
        <v>34</v>
      </c>
      <c r="I133" s="33">
        <f t="shared" si="64"/>
        <v>34</v>
      </c>
      <c r="J133" s="33">
        <f t="shared" si="64"/>
        <v>34</v>
      </c>
      <c r="K133" s="33">
        <f t="shared" si="64"/>
        <v>34</v>
      </c>
      <c r="L133" s="33">
        <f t="shared" si="64"/>
        <v>34</v>
      </c>
      <c r="M133" s="33">
        <f t="shared" si="64"/>
        <v>34</v>
      </c>
      <c r="N133" s="33">
        <f t="shared" si="64"/>
        <v>34</v>
      </c>
      <c r="O133" s="33">
        <f t="shared" si="64"/>
        <v>34</v>
      </c>
      <c r="P133" s="33">
        <f t="shared" si="64"/>
        <v>34</v>
      </c>
      <c r="Q133" s="33">
        <f t="shared" si="64"/>
        <v>34</v>
      </c>
      <c r="R133" s="33">
        <f t="shared" si="64"/>
        <v>34</v>
      </c>
      <c r="S133" s="33">
        <f t="shared" si="64"/>
        <v>34</v>
      </c>
      <c r="T133" s="33">
        <f t="shared" si="64"/>
        <v>34</v>
      </c>
      <c r="U133" s="35"/>
      <c r="V133" s="27"/>
      <c r="W133" s="27"/>
      <c r="X133" s="34">
        <f aca="true" t="shared" si="65" ref="X133:AQ133">X7+X24+X34</f>
        <v>34</v>
      </c>
      <c r="Y133" s="34">
        <f t="shared" si="65"/>
        <v>34</v>
      </c>
      <c r="Z133" s="34">
        <f t="shared" si="65"/>
        <v>34</v>
      </c>
      <c r="AA133" s="34">
        <f t="shared" si="65"/>
        <v>34</v>
      </c>
      <c r="AB133" s="34">
        <f t="shared" si="65"/>
        <v>34</v>
      </c>
      <c r="AC133" s="34">
        <f t="shared" si="65"/>
        <v>34</v>
      </c>
      <c r="AD133" s="34">
        <f t="shared" si="65"/>
        <v>34</v>
      </c>
      <c r="AE133" s="34">
        <f t="shared" si="65"/>
        <v>34</v>
      </c>
      <c r="AF133" s="34">
        <f t="shared" si="65"/>
        <v>34</v>
      </c>
      <c r="AG133" s="34">
        <f t="shared" si="65"/>
        <v>34</v>
      </c>
      <c r="AH133" s="34">
        <f t="shared" si="65"/>
        <v>34</v>
      </c>
      <c r="AI133" s="34">
        <f t="shared" si="65"/>
        <v>34</v>
      </c>
      <c r="AJ133" s="34">
        <f t="shared" si="65"/>
        <v>34</v>
      </c>
      <c r="AK133" s="34">
        <f t="shared" si="65"/>
        <v>34</v>
      </c>
      <c r="AL133" s="34">
        <f t="shared" si="65"/>
        <v>34</v>
      </c>
      <c r="AM133" s="34">
        <f t="shared" si="65"/>
        <v>34</v>
      </c>
      <c r="AN133" s="34">
        <f t="shared" si="65"/>
        <v>34</v>
      </c>
      <c r="AO133" s="34">
        <f t="shared" si="65"/>
        <v>34</v>
      </c>
      <c r="AP133" s="55">
        <f t="shared" si="65"/>
        <v>34</v>
      </c>
      <c r="AQ133" s="55">
        <f t="shared" si="65"/>
        <v>34</v>
      </c>
      <c r="AR133" s="55">
        <f aca="true" t="shared" si="66" ref="AR133:AT134">AR7+AR24+AR34</f>
        <v>34</v>
      </c>
      <c r="AS133" s="55">
        <f t="shared" si="66"/>
        <v>34</v>
      </c>
      <c r="AT133" s="55">
        <f t="shared" si="66"/>
        <v>34</v>
      </c>
      <c r="AU133" s="39"/>
      <c r="AV133" s="31"/>
      <c r="AW133" s="31"/>
      <c r="AX133" s="31"/>
      <c r="AY133" s="31"/>
      <c r="AZ133" s="31"/>
      <c r="BA133" s="31"/>
      <c r="BB133" s="31"/>
      <c r="BC133" s="31"/>
      <c r="BD133" s="31"/>
      <c r="BE133" s="75"/>
      <c r="BF133" s="55">
        <f>SUM(E133:AT133)</f>
        <v>1326</v>
      </c>
      <c r="BG133" s="55"/>
    </row>
    <row r="134" spans="1:59" ht="10.5">
      <c r="A134" s="129"/>
      <c r="B134" s="150" t="s">
        <v>83</v>
      </c>
      <c r="C134" s="151"/>
      <c r="D134" s="50"/>
      <c r="E134" s="33">
        <f aca="true" t="shared" si="67" ref="E134:T134">E8+E25+E35</f>
        <v>2</v>
      </c>
      <c r="F134" s="33">
        <f t="shared" si="67"/>
        <v>2</v>
      </c>
      <c r="G134" s="33">
        <f t="shared" si="67"/>
        <v>2</v>
      </c>
      <c r="H134" s="33">
        <f t="shared" si="67"/>
        <v>2</v>
      </c>
      <c r="I134" s="33">
        <f t="shared" si="67"/>
        <v>2</v>
      </c>
      <c r="J134" s="33">
        <f t="shared" si="67"/>
        <v>2</v>
      </c>
      <c r="K134" s="33">
        <f t="shared" si="67"/>
        <v>2</v>
      </c>
      <c r="L134" s="34">
        <f t="shared" si="67"/>
        <v>2</v>
      </c>
      <c r="M134" s="34">
        <f t="shared" si="67"/>
        <v>2</v>
      </c>
      <c r="N134" s="34">
        <f t="shared" si="67"/>
        <v>2</v>
      </c>
      <c r="O134" s="34">
        <f t="shared" si="67"/>
        <v>2</v>
      </c>
      <c r="P134" s="34">
        <f t="shared" si="67"/>
        <v>2</v>
      </c>
      <c r="Q134" s="34">
        <f t="shared" si="67"/>
        <v>2</v>
      </c>
      <c r="R134" s="34">
        <f t="shared" si="67"/>
        <v>2</v>
      </c>
      <c r="S134" s="34">
        <f t="shared" si="67"/>
        <v>2</v>
      </c>
      <c r="T134" s="34">
        <f t="shared" si="67"/>
        <v>2</v>
      </c>
      <c r="U134" s="61"/>
      <c r="V134" s="27"/>
      <c r="W134" s="27"/>
      <c r="X134" s="73">
        <f aca="true" t="shared" si="68" ref="X134:AQ134">X8+X25+X35</f>
        <v>2</v>
      </c>
      <c r="Y134" s="73">
        <f t="shared" si="68"/>
        <v>2</v>
      </c>
      <c r="Z134" s="73">
        <f t="shared" si="68"/>
        <v>2</v>
      </c>
      <c r="AA134" s="73">
        <f t="shared" si="68"/>
        <v>2</v>
      </c>
      <c r="AB134" s="73">
        <f t="shared" si="68"/>
        <v>2</v>
      </c>
      <c r="AC134" s="73">
        <f t="shared" si="68"/>
        <v>2</v>
      </c>
      <c r="AD134" s="73">
        <f t="shared" si="68"/>
        <v>2</v>
      </c>
      <c r="AE134" s="73">
        <f t="shared" si="68"/>
        <v>2</v>
      </c>
      <c r="AF134" s="73">
        <f t="shared" si="68"/>
        <v>2</v>
      </c>
      <c r="AG134" s="73">
        <f t="shared" si="68"/>
        <v>2</v>
      </c>
      <c r="AH134" s="73">
        <f t="shared" si="68"/>
        <v>2</v>
      </c>
      <c r="AI134" s="73">
        <f t="shared" si="68"/>
        <v>2</v>
      </c>
      <c r="AJ134" s="73">
        <f t="shared" si="68"/>
        <v>2</v>
      </c>
      <c r="AK134" s="73">
        <f t="shared" si="68"/>
        <v>2</v>
      </c>
      <c r="AL134" s="73">
        <f t="shared" si="68"/>
        <v>2</v>
      </c>
      <c r="AM134" s="73">
        <f t="shared" si="68"/>
        <v>2</v>
      </c>
      <c r="AN134" s="73">
        <f t="shared" si="68"/>
        <v>2</v>
      </c>
      <c r="AO134" s="33">
        <f t="shared" si="68"/>
        <v>2</v>
      </c>
      <c r="AP134" s="33">
        <f t="shared" si="68"/>
        <v>2</v>
      </c>
      <c r="AQ134" s="33">
        <f t="shared" si="68"/>
        <v>2</v>
      </c>
      <c r="AR134" s="33">
        <f t="shared" si="66"/>
        <v>2</v>
      </c>
      <c r="AS134" s="55">
        <f t="shared" si="66"/>
        <v>2</v>
      </c>
      <c r="AT134" s="33">
        <f t="shared" si="66"/>
        <v>2</v>
      </c>
      <c r="AU134" s="39"/>
      <c r="AV134" s="31"/>
      <c r="AW134" s="31"/>
      <c r="AX134" s="31"/>
      <c r="AY134" s="31"/>
      <c r="AZ134" s="31"/>
      <c r="BA134" s="31"/>
      <c r="BB134" s="31"/>
      <c r="BC134" s="31"/>
      <c r="BD134" s="31"/>
      <c r="BE134" s="75"/>
      <c r="BF134" s="55"/>
      <c r="BG134" s="55">
        <f>SUM(E134:BF134)</f>
        <v>78</v>
      </c>
    </row>
    <row r="135" spans="1:59" ht="10.5">
      <c r="A135" s="130"/>
      <c r="B135" s="150" t="s">
        <v>54</v>
      </c>
      <c r="C135" s="151"/>
      <c r="D135" s="50"/>
      <c r="E135" s="55">
        <f aca="true" t="shared" si="69" ref="E135:T135">E133+E134</f>
        <v>36</v>
      </c>
      <c r="F135" s="55">
        <f t="shared" si="69"/>
        <v>36</v>
      </c>
      <c r="G135" s="55">
        <f t="shared" si="69"/>
        <v>36</v>
      </c>
      <c r="H135" s="55">
        <f t="shared" si="69"/>
        <v>36</v>
      </c>
      <c r="I135" s="55">
        <f t="shared" si="69"/>
        <v>36</v>
      </c>
      <c r="J135" s="55">
        <f t="shared" si="69"/>
        <v>36</v>
      </c>
      <c r="K135" s="55">
        <f t="shared" si="69"/>
        <v>36</v>
      </c>
      <c r="L135" s="55">
        <f t="shared" si="69"/>
        <v>36</v>
      </c>
      <c r="M135" s="55">
        <f t="shared" si="69"/>
        <v>36</v>
      </c>
      <c r="N135" s="55">
        <f t="shared" si="69"/>
        <v>36</v>
      </c>
      <c r="O135" s="55">
        <f t="shared" si="69"/>
        <v>36</v>
      </c>
      <c r="P135" s="55">
        <f t="shared" si="69"/>
        <v>36</v>
      </c>
      <c r="Q135" s="55">
        <f t="shared" si="69"/>
        <v>36</v>
      </c>
      <c r="R135" s="55">
        <f t="shared" si="69"/>
        <v>36</v>
      </c>
      <c r="S135" s="55">
        <f t="shared" si="69"/>
        <v>36</v>
      </c>
      <c r="T135" s="55">
        <f t="shared" si="69"/>
        <v>36</v>
      </c>
      <c r="U135" s="56"/>
      <c r="V135" s="27"/>
      <c r="W135" s="27"/>
      <c r="X135" s="55">
        <f aca="true" t="shared" si="70" ref="X135:AN135">X133+X134</f>
        <v>36</v>
      </c>
      <c r="Y135" s="55">
        <f t="shared" si="70"/>
        <v>36</v>
      </c>
      <c r="Z135" s="55">
        <f t="shared" si="70"/>
        <v>36</v>
      </c>
      <c r="AA135" s="55">
        <f t="shared" si="70"/>
        <v>36</v>
      </c>
      <c r="AB135" s="55">
        <f t="shared" si="70"/>
        <v>36</v>
      </c>
      <c r="AC135" s="55">
        <f t="shared" si="70"/>
        <v>36</v>
      </c>
      <c r="AD135" s="55">
        <f t="shared" si="70"/>
        <v>36</v>
      </c>
      <c r="AE135" s="55">
        <f t="shared" si="70"/>
        <v>36</v>
      </c>
      <c r="AF135" s="55">
        <f t="shared" si="70"/>
        <v>36</v>
      </c>
      <c r="AG135" s="55">
        <f t="shared" si="70"/>
        <v>36</v>
      </c>
      <c r="AH135" s="55">
        <f t="shared" si="70"/>
        <v>36</v>
      </c>
      <c r="AI135" s="55">
        <f t="shared" si="70"/>
        <v>36</v>
      </c>
      <c r="AJ135" s="55">
        <f t="shared" si="70"/>
        <v>36</v>
      </c>
      <c r="AK135" s="55">
        <f t="shared" si="70"/>
        <v>36</v>
      </c>
      <c r="AL135" s="55">
        <f t="shared" si="70"/>
        <v>36</v>
      </c>
      <c r="AM135" s="55">
        <f t="shared" si="70"/>
        <v>36</v>
      </c>
      <c r="AN135" s="55">
        <f t="shared" si="70"/>
        <v>36</v>
      </c>
      <c r="AO135" s="55">
        <f aca="true" t="shared" si="71" ref="AO135:AT135">AO133+AO134</f>
        <v>36</v>
      </c>
      <c r="AP135" s="55">
        <f t="shared" si="71"/>
        <v>36</v>
      </c>
      <c r="AQ135" s="55">
        <f t="shared" si="71"/>
        <v>36</v>
      </c>
      <c r="AR135" s="55">
        <f t="shared" si="71"/>
        <v>36</v>
      </c>
      <c r="AS135" s="55">
        <f t="shared" si="71"/>
        <v>36</v>
      </c>
      <c r="AT135" s="55">
        <f t="shared" si="71"/>
        <v>36</v>
      </c>
      <c r="AU135" s="39"/>
      <c r="AV135" s="31"/>
      <c r="AW135" s="31"/>
      <c r="AX135" s="31"/>
      <c r="AY135" s="31"/>
      <c r="AZ135" s="31"/>
      <c r="BA135" s="31"/>
      <c r="BB135" s="31"/>
      <c r="BC135" s="31"/>
      <c r="BD135" s="31"/>
      <c r="BE135" s="75"/>
      <c r="BF135" s="126">
        <f>SUM(E135:AT135)</f>
        <v>1404</v>
      </c>
      <c r="BG135" s="127"/>
    </row>
    <row r="136" spans="22:56" ht="8.25">
      <c r="V136" s="18"/>
      <c r="W136" s="18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</row>
    <row r="137" spans="22:56" ht="8.25">
      <c r="V137" s="18"/>
      <c r="W137" s="18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</row>
    <row r="138" spans="22:56" ht="8.25">
      <c r="V138" s="18"/>
      <c r="W138" s="18"/>
      <c r="AH138" s="19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</row>
    <row r="139" spans="22:56" ht="8.25">
      <c r="V139" s="18"/>
      <c r="W139" s="18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</row>
    <row r="140" spans="22:56" ht="8.25">
      <c r="V140" s="18"/>
      <c r="W140" s="18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</row>
    <row r="141" spans="22:56" ht="8.25">
      <c r="V141" s="18"/>
      <c r="W141" s="18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</row>
    <row r="142" spans="22:56" ht="8.25">
      <c r="V142" s="18"/>
      <c r="W142" s="18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</row>
    <row r="143" spans="22:56" ht="8.25">
      <c r="V143" s="18"/>
      <c r="W143" s="18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</row>
    <row r="144" spans="22:56" ht="8.25">
      <c r="V144" s="20"/>
      <c r="W144" s="20"/>
      <c r="AA144" s="21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22:56" ht="8.25">
      <c r="V145" s="18"/>
      <c r="W145" s="18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22:23" ht="8.25">
      <c r="V146" s="18"/>
      <c r="W146" s="18"/>
    </row>
    <row r="147" spans="22:23" ht="8.25">
      <c r="V147" s="18"/>
      <c r="W147" s="18"/>
    </row>
    <row r="148" spans="22:23" ht="8.25">
      <c r="V148" s="18"/>
      <c r="W148" s="18"/>
    </row>
  </sheetData>
  <sheetProtection/>
  <mergeCells count="138">
    <mergeCell ref="C90:C91"/>
    <mergeCell ref="B135:C135"/>
    <mergeCell ref="B133:C133"/>
    <mergeCell ref="B134:C134"/>
    <mergeCell ref="B99:B100"/>
    <mergeCell ref="C99:C100"/>
    <mergeCell ref="B101:B102"/>
    <mergeCell ref="C101:C102"/>
    <mergeCell ref="B90:B91"/>
    <mergeCell ref="B115:B116"/>
    <mergeCell ref="C20:C21"/>
    <mergeCell ref="C7:C8"/>
    <mergeCell ref="B11:B12"/>
    <mergeCell ref="B92:B93"/>
    <mergeCell ref="C92:C93"/>
    <mergeCell ref="B68:B69"/>
    <mergeCell ref="B80:B81"/>
    <mergeCell ref="C76:C77"/>
    <mergeCell ref="B76:B77"/>
    <mergeCell ref="B64:B65"/>
    <mergeCell ref="C80:C81"/>
    <mergeCell ref="B16:B17"/>
    <mergeCell ref="C16:C17"/>
    <mergeCell ref="B44:B45"/>
    <mergeCell ref="BF2:BF6"/>
    <mergeCell ref="E3:BE3"/>
    <mergeCell ref="E5:BE5"/>
    <mergeCell ref="F2:H2"/>
    <mergeCell ref="N2:Q2"/>
    <mergeCell ref="S2:U2"/>
    <mergeCell ref="B20:B21"/>
    <mergeCell ref="B72:B73"/>
    <mergeCell ref="C46:C47"/>
    <mergeCell ref="C68:C69"/>
    <mergeCell ref="C44:C45"/>
    <mergeCell ref="AJ2:AL2"/>
    <mergeCell ref="C50:C51"/>
    <mergeCell ref="B9:B10"/>
    <mergeCell ref="C9:C10"/>
    <mergeCell ref="B36:B37"/>
    <mergeCell ref="B24:B25"/>
    <mergeCell ref="BG2:BG6"/>
    <mergeCell ref="C24:C25"/>
    <mergeCell ref="W2:Z2"/>
    <mergeCell ref="AB2:AD2"/>
    <mergeCell ref="AN2:AQ2"/>
    <mergeCell ref="AS2:AU2"/>
    <mergeCell ref="AW2:AZ2"/>
    <mergeCell ref="BA2:BD2"/>
    <mergeCell ref="J2:M2"/>
    <mergeCell ref="AF2:AH2"/>
    <mergeCell ref="A2:A6"/>
    <mergeCell ref="B2:B6"/>
    <mergeCell ref="C2:C6"/>
    <mergeCell ref="D2:D6"/>
    <mergeCell ref="B52:B53"/>
    <mergeCell ref="C40:C41"/>
    <mergeCell ref="B42:B43"/>
    <mergeCell ref="C42:C43"/>
    <mergeCell ref="B46:B47"/>
    <mergeCell ref="B54:B55"/>
    <mergeCell ref="C52:C53"/>
    <mergeCell ref="C54:C55"/>
    <mergeCell ref="B7:B8"/>
    <mergeCell ref="C11:C12"/>
    <mergeCell ref="B82:B83"/>
    <mergeCell ref="C26:C27"/>
    <mergeCell ref="C28:C29"/>
    <mergeCell ref="B26:B27"/>
    <mergeCell ref="B28:B29"/>
    <mergeCell ref="A7:A135"/>
    <mergeCell ref="C70:C71"/>
    <mergeCell ref="B48:B49"/>
    <mergeCell ref="C48:C49"/>
    <mergeCell ref="B34:B35"/>
    <mergeCell ref="B38:B39"/>
    <mergeCell ref="C38:C39"/>
    <mergeCell ref="B74:B75"/>
    <mergeCell ref="B84:B85"/>
    <mergeCell ref="C84:C85"/>
    <mergeCell ref="C103:C104"/>
    <mergeCell ref="C110:C111"/>
    <mergeCell ref="B103:B104"/>
    <mergeCell ref="C113:C114"/>
    <mergeCell ref="C56:C57"/>
    <mergeCell ref="BF135:BG135"/>
    <mergeCell ref="C74:C75"/>
    <mergeCell ref="C82:C83"/>
    <mergeCell ref="C72:C73"/>
    <mergeCell ref="B70:B71"/>
    <mergeCell ref="C118:C119"/>
    <mergeCell ref="B118:B119"/>
    <mergeCell ref="C120:C121"/>
    <mergeCell ref="C115:C116"/>
    <mergeCell ref="B94:B95"/>
    <mergeCell ref="C94:C95"/>
    <mergeCell ref="B108:B109"/>
    <mergeCell ref="C108:C109"/>
    <mergeCell ref="B110:B111"/>
    <mergeCell ref="B113:B114"/>
    <mergeCell ref="B120:B121"/>
    <mergeCell ref="C122:C123"/>
    <mergeCell ref="B122:B123"/>
    <mergeCell ref="B18:B19"/>
    <mergeCell ref="C18:C19"/>
    <mergeCell ref="B105:B106"/>
    <mergeCell ref="C105:C106"/>
    <mergeCell ref="B30:B31"/>
    <mergeCell ref="B32:B33"/>
    <mergeCell ref="C30:C31"/>
    <mergeCell ref="C130:C131"/>
    <mergeCell ref="B130:B131"/>
    <mergeCell ref="C124:C125"/>
    <mergeCell ref="B124:B125"/>
    <mergeCell ref="C126:C127"/>
    <mergeCell ref="B126:B127"/>
    <mergeCell ref="C128:C129"/>
    <mergeCell ref="B128:B129"/>
    <mergeCell ref="C86:C87"/>
    <mergeCell ref="B86:B87"/>
    <mergeCell ref="C32:C33"/>
    <mergeCell ref="C96:C97"/>
    <mergeCell ref="B96:B97"/>
    <mergeCell ref="C58:C59"/>
    <mergeCell ref="C60:C61"/>
    <mergeCell ref="C62:C63"/>
    <mergeCell ref="C64:C65"/>
    <mergeCell ref="B56:B57"/>
    <mergeCell ref="C14:C15"/>
    <mergeCell ref="B14:B15"/>
    <mergeCell ref="C22:C23"/>
    <mergeCell ref="B22:B23"/>
    <mergeCell ref="C66:C67"/>
    <mergeCell ref="B66:B67"/>
    <mergeCell ref="C36:C37"/>
    <mergeCell ref="C34:C35"/>
    <mergeCell ref="B40:B41"/>
    <mergeCell ref="B50:B51"/>
  </mergeCells>
  <printOptions/>
  <pageMargins left="0.28" right="0.11" top="0.36" bottom="0.41" header="0.28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4.25" thickBot="1">
      <c r="A1" s="186" t="s">
        <v>0</v>
      </c>
      <c r="B1" s="186" t="s">
        <v>1</v>
      </c>
      <c r="C1" s="186" t="s">
        <v>2</v>
      </c>
      <c r="D1" s="186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189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87"/>
      <c r="B2" s="187"/>
      <c r="C2" s="187"/>
      <c r="D2" s="187"/>
      <c r="E2" s="192" t="s">
        <v>26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190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87"/>
      <c r="B3" s="187"/>
      <c r="C3" s="187"/>
      <c r="D3" s="18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90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87"/>
      <c r="B4" s="187"/>
      <c r="C4" s="187"/>
      <c r="D4" s="18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90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88"/>
      <c r="B5" s="188"/>
      <c r="C5" s="188"/>
      <c r="D5" s="18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9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77" t="s">
        <v>27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8"/>
      <c r="BB7" s="1"/>
      <c r="BC7" s="1"/>
      <c r="BD7" s="1"/>
      <c r="BE7" s="1"/>
      <c r="BF7" s="1"/>
    </row>
    <row r="8" spans="1:58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179" t="s">
        <v>69</v>
      </c>
      <c r="B9" s="163" t="s">
        <v>28</v>
      </c>
      <c r="C9" s="182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180"/>
      <c r="B10" s="164"/>
      <c r="C10" s="183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180"/>
      <c r="B11" s="171" t="s">
        <v>32</v>
      </c>
      <c r="C11" s="184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180"/>
      <c r="B12" s="172"/>
      <c r="C12" s="185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180"/>
      <c r="B13" s="171" t="s">
        <v>34</v>
      </c>
      <c r="C13" s="184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180"/>
      <c r="B14" s="172"/>
      <c r="C14" s="185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180"/>
      <c r="B15" s="163" t="s">
        <v>36</v>
      </c>
      <c r="C15" s="161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180"/>
      <c r="B16" s="164"/>
      <c r="C16" s="162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180"/>
      <c r="B17" s="175" t="s">
        <v>73</v>
      </c>
      <c r="C17" s="173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180"/>
      <c r="B18" s="176"/>
      <c r="C18" s="174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180"/>
      <c r="B19" s="163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180"/>
      <c r="B20" s="164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180"/>
      <c r="B21" s="175" t="s">
        <v>74</v>
      </c>
      <c r="C21" s="173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180"/>
      <c r="B22" s="176"/>
      <c r="C22" s="174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180"/>
      <c r="B23" s="163" t="s">
        <v>41</v>
      </c>
      <c r="C23" s="161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180"/>
      <c r="B24" s="164"/>
      <c r="C24" s="162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180"/>
      <c r="B25" s="163" t="s">
        <v>38</v>
      </c>
      <c r="C25" s="161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180"/>
      <c r="B26" s="164"/>
      <c r="C26" s="162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180"/>
      <c r="B27" s="163" t="s">
        <v>38</v>
      </c>
      <c r="C27" s="161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180"/>
      <c r="B28" s="164"/>
      <c r="C28" s="162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180"/>
      <c r="B29" s="171" t="s">
        <v>39</v>
      </c>
      <c r="C29" s="173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180"/>
      <c r="B30" s="172"/>
      <c r="C30" s="174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180"/>
      <c r="B31" s="171" t="s">
        <v>40</v>
      </c>
      <c r="C31" s="173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180"/>
      <c r="B32" s="172"/>
      <c r="C32" s="174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180"/>
      <c r="B33" s="163" t="s">
        <v>41</v>
      </c>
      <c r="C33" s="161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180"/>
      <c r="B34" s="164"/>
      <c r="C34" s="162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180"/>
      <c r="B35" s="163" t="s">
        <v>72</v>
      </c>
      <c r="C35" s="161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180"/>
      <c r="B36" s="164"/>
      <c r="C36" s="162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180"/>
      <c r="B37" s="163" t="s">
        <v>45</v>
      </c>
      <c r="C37" s="161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180"/>
      <c r="B38" s="164"/>
      <c r="C38" s="162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180"/>
      <c r="B39" s="171" t="s">
        <v>46</v>
      </c>
      <c r="C39" s="173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180"/>
      <c r="B40" s="172"/>
      <c r="C40" s="174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180"/>
      <c r="B41" s="171" t="s">
        <v>47</v>
      </c>
      <c r="C41" s="173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180"/>
      <c r="B42" s="172"/>
      <c r="C42" s="174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180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180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180"/>
      <c r="B45" s="163" t="s">
        <v>50</v>
      </c>
      <c r="C45" s="161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180"/>
      <c r="B46" s="164"/>
      <c r="C46" s="162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180"/>
      <c r="B47" s="165" t="s">
        <v>51</v>
      </c>
      <c r="C47" s="166"/>
      <c r="D47" s="167"/>
      <c r="E47" s="156"/>
      <c r="F47" s="156"/>
      <c r="G47" s="156"/>
      <c r="H47" s="156"/>
      <c r="I47" s="156"/>
      <c r="J47" s="156"/>
      <c r="K47" s="156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6"/>
      <c r="AI47" s="156"/>
      <c r="AJ47" s="156"/>
      <c r="AK47" s="156"/>
      <c r="AL47" s="154"/>
      <c r="AM47" s="156"/>
      <c r="AN47" s="156"/>
      <c r="AO47" s="156"/>
      <c r="AP47" s="156"/>
      <c r="AQ47" s="156"/>
      <c r="AR47" s="161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4"/>
      <c r="BF47" s="156"/>
    </row>
    <row r="48" spans="1:58" ht="13.5" thickBot="1">
      <c r="A48" s="180"/>
      <c r="B48" s="168" t="s">
        <v>52</v>
      </c>
      <c r="C48" s="169"/>
      <c r="D48" s="170"/>
      <c r="E48" s="157"/>
      <c r="F48" s="157"/>
      <c r="G48" s="157"/>
      <c r="H48" s="157"/>
      <c r="I48" s="157"/>
      <c r="J48" s="157"/>
      <c r="K48" s="157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7"/>
      <c r="AI48" s="157"/>
      <c r="AJ48" s="157"/>
      <c r="AK48" s="157"/>
      <c r="AL48" s="155"/>
      <c r="AM48" s="157"/>
      <c r="AN48" s="157"/>
      <c r="AO48" s="157"/>
      <c r="AP48" s="157"/>
      <c r="AQ48" s="157"/>
      <c r="AR48" s="162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5"/>
      <c r="BF48" s="157"/>
    </row>
    <row r="49" spans="1:58" ht="13.5" thickBot="1">
      <c r="A49" s="180"/>
      <c r="B49" s="158" t="s">
        <v>53</v>
      </c>
      <c r="C49" s="159"/>
      <c r="D49" s="160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181"/>
      <c r="B50" s="158" t="s">
        <v>54</v>
      </c>
      <c r="C50" s="159"/>
      <c r="D50" s="160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A1:A5"/>
    <mergeCell ref="B1:B5"/>
    <mergeCell ref="C1:C5"/>
    <mergeCell ref="D1:D5"/>
    <mergeCell ref="AD1:AD5"/>
    <mergeCell ref="E2:AC2"/>
    <mergeCell ref="B17:B18"/>
    <mergeCell ref="C17:C18"/>
    <mergeCell ref="C11:C12"/>
    <mergeCell ref="B13:B14"/>
    <mergeCell ref="C13:C14"/>
    <mergeCell ref="B15:B16"/>
    <mergeCell ref="C15:C1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29:B30"/>
    <mergeCell ref="C29:C30"/>
    <mergeCell ref="B23:B24"/>
    <mergeCell ref="C23:C24"/>
    <mergeCell ref="B25:B26"/>
    <mergeCell ref="C25:C26"/>
    <mergeCell ref="B35:B36"/>
    <mergeCell ref="C35:C36"/>
    <mergeCell ref="B37:B38"/>
    <mergeCell ref="C37:C38"/>
    <mergeCell ref="B31:B32"/>
    <mergeCell ref="C31:C32"/>
    <mergeCell ref="B33:B34"/>
    <mergeCell ref="C33:C34"/>
    <mergeCell ref="B45:B46"/>
    <mergeCell ref="C45:C46"/>
    <mergeCell ref="B47:D47"/>
    <mergeCell ref="B48:D48"/>
    <mergeCell ref="B39:B40"/>
    <mergeCell ref="C39:C40"/>
    <mergeCell ref="B41:B42"/>
    <mergeCell ref="C41:C42"/>
    <mergeCell ref="I47:I48"/>
    <mergeCell ref="J47:J48"/>
    <mergeCell ref="K47:K48"/>
    <mergeCell ref="L47:L48"/>
    <mergeCell ref="E47:E48"/>
    <mergeCell ref="F47:F48"/>
    <mergeCell ref="G47:G48"/>
    <mergeCell ref="H47:H48"/>
    <mergeCell ref="Q47:Q48"/>
    <mergeCell ref="R47:R48"/>
    <mergeCell ref="S47:S48"/>
    <mergeCell ref="T47:T48"/>
    <mergeCell ref="M47:M48"/>
    <mergeCell ref="N47:N48"/>
    <mergeCell ref="O47:O48"/>
    <mergeCell ref="P47:P48"/>
    <mergeCell ref="Y47:Y48"/>
    <mergeCell ref="Z47:Z48"/>
    <mergeCell ref="AA47:AA48"/>
    <mergeCell ref="AB47:AB48"/>
    <mergeCell ref="U47:U48"/>
    <mergeCell ref="V47:V48"/>
    <mergeCell ref="W47:W48"/>
    <mergeCell ref="X47:X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Y47:AY48"/>
    <mergeCell ref="AZ47:AZ48"/>
    <mergeCell ref="AS47:AS48"/>
    <mergeCell ref="AT47:AT48"/>
    <mergeCell ref="AU47:AU48"/>
    <mergeCell ref="AV47:AV48"/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2017-05-12T11:45:13Z</cp:lastPrinted>
  <dcterms:created xsi:type="dcterms:W3CDTF">2011-01-28T09:41:23Z</dcterms:created>
  <dcterms:modified xsi:type="dcterms:W3CDTF">2017-09-13T08:19:11Z</dcterms:modified>
  <cp:category/>
  <cp:version/>
  <cp:contentType/>
  <cp:contentStatus/>
</cp:coreProperties>
</file>